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justyna_greitiun-zaranka_vrsa_lt/Documents/Desktop/SVP įgyvendinimo ataskaita 2024/SVP ataskaitos lentelės 2025/"/>
    </mc:Choice>
  </mc:AlternateContent>
  <xr:revisionPtr revIDLastSave="420" documentId="8_{51B22287-1F33-4772-88AB-9DE7EAE69B21}" xr6:coauthVersionLast="47" xr6:coauthVersionMax="47" xr10:uidLastSave="{8175E70A-7A61-4A57-B800-62D90D154B79}"/>
  <bookViews>
    <workbookView xWindow="-108" yWindow="-108" windowWidth="23256" windowHeight="13896" xr2:uid="{00000000-000D-0000-FFFF-FFFF00000000}"/>
  </bookViews>
  <sheets>
    <sheet name="01 Ekonominio konkurencingumo" sheetId="2" r:id="rId1"/>
  </sheets>
  <definedNames>
    <definedName name="_xlnm._FilterDatabase" localSheetId="0" hidden="1">'01 Ekonominio konkurencingumo'!#REF!</definedName>
    <definedName name="_xlnm.Print_Area" localSheetId="0">'01 Ekonominio konkurencingumo'!$A$1:$N$61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4" i="2" l="1"/>
  <c r="J53" i="2"/>
  <c r="J51" i="2"/>
  <c r="J50" i="2"/>
  <c r="J49" i="2"/>
  <c r="J48" i="2"/>
  <c r="J47" i="2"/>
  <c r="J46" i="2"/>
  <c r="J45" i="2"/>
  <c r="J44" i="2"/>
  <c r="J43" i="2"/>
  <c r="J40" i="2"/>
  <c r="J39" i="2"/>
  <c r="J38" i="2"/>
  <c r="J37" i="2"/>
  <c r="J33" i="2"/>
  <c r="J34" i="2"/>
  <c r="J35" i="2"/>
  <c r="J36" i="2"/>
  <c r="J32" i="2"/>
  <c r="J29" i="2"/>
  <c r="J28" i="2"/>
  <c r="J27" i="2"/>
  <c r="J26" i="2"/>
  <c r="J25" i="2"/>
  <c r="J16" i="2"/>
  <c r="J17" i="2"/>
  <c r="J18" i="2"/>
  <c r="J22" i="2"/>
  <c r="J23" i="2"/>
  <c r="J15" i="2"/>
  <c r="I24" i="2"/>
  <c r="H59" i="2"/>
  <c r="I59" i="2"/>
  <c r="G59" i="2"/>
  <c r="H55" i="2"/>
  <c r="I55" i="2"/>
  <c r="J55" i="2" s="1"/>
  <c r="G55" i="2"/>
  <c r="H52" i="2"/>
  <c r="I52" i="2"/>
  <c r="J52" i="2" s="1"/>
  <c r="G52" i="2"/>
  <c r="H41" i="2"/>
  <c r="I41" i="2"/>
  <c r="G41" i="2"/>
  <c r="H30" i="2"/>
  <c r="J30" i="2" s="1"/>
  <c r="I30" i="2"/>
  <c r="G30" i="2"/>
  <c r="H24" i="2"/>
  <c r="G24" i="2"/>
  <c r="J41" i="2" l="1"/>
  <c r="J24" i="2"/>
  <c r="H60" i="2"/>
  <c r="G42" i="2"/>
  <c r="I60" i="2"/>
  <c r="J60" i="2" s="1"/>
  <c r="H42" i="2"/>
  <c r="G60" i="2"/>
  <c r="I42" i="2"/>
  <c r="J42" i="2" s="1"/>
  <c r="H61" i="2" l="1"/>
  <c r="I61" i="2"/>
  <c r="G61" i="2"/>
  <c r="J61" i="2" l="1"/>
</calcChain>
</file>

<file path=xl/sharedStrings.xml><?xml version="1.0" encoding="utf-8"?>
<sst xmlns="http://schemas.openxmlformats.org/spreadsheetml/2006/main" count="234" uniqueCount="188">
  <si>
    <t>Tikslas</t>
  </si>
  <si>
    <t>Uždavinys</t>
  </si>
  <si>
    <t>Priemonė</t>
  </si>
  <si>
    <t>Planinis terminas</t>
  </si>
  <si>
    <t>Finansavimo šaltinis</t>
  </si>
  <si>
    <t>2024 m. planuojamos išlaidos (pagal 2024-2026 m. SVP)</t>
  </si>
  <si>
    <t>Patvirtinti 2024 m. asignavimai</t>
  </si>
  <si>
    <t>2024 m. panaudotos lėšos</t>
  </si>
  <si>
    <t>Įvykdymas (%)</t>
  </si>
  <si>
    <t>Stebėsenos rodikliai</t>
  </si>
  <si>
    <t>Kodas</t>
  </si>
  <si>
    <t>Pavadinimas</t>
  </si>
  <si>
    <t>tūkst. Eur.</t>
  </si>
  <si>
    <t>kodas</t>
  </si>
  <si>
    <t>pavadinimas ir mato vnt.</t>
  </si>
  <si>
    <t>planuotos reikšmės</t>
  </si>
  <si>
    <t>faktinės reikšmės</t>
  </si>
  <si>
    <t>01.01</t>
  </si>
  <si>
    <t>01.01.01</t>
  </si>
  <si>
    <t>01.01.01.26</t>
  </si>
  <si>
    <t>Nemenčinės miesto viešųjų erdvių sutvarkymas: pagrindinės miesto aikštės, šaligatvių, turgavietės.</t>
  </si>
  <si>
    <t>2018 -2024</t>
  </si>
  <si>
    <t>ES, SB, VB</t>
  </si>
  <si>
    <t>R-01.01.01.26-1</t>
  </si>
  <si>
    <t>Naujos atviros erdvės vietovėse nuo 1 iki 6 tūkst. gyv. (išskyrus savivaldybių centrus) vnt.</t>
  </si>
  <si>
    <t>01.01.01.27</t>
  </si>
  <si>
    <t>Kompleksiškas Juodšilių gyvenvietės sutvarkymas: sporto aikštyno sutvarkymas, pėsčiųjų takų ir viešųjų erdvių patrauklumo didinimas</t>
  </si>
  <si>
    <t>2018 -2025</t>
  </si>
  <si>
    <t>R-01.01.01.27-1</t>
  </si>
  <si>
    <t>Naujos atviros erdvės vietovėse nuo 1 iki 6 tūkst. gyv. (išskyrus savivaldybių centrus) kv. m.</t>
  </si>
  <si>
    <t>01.01.01.47</t>
  </si>
  <si>
    <t>Rudaminos kaimo turgavietės rekonstrukcija, užtikrinant ūkininkų ir smulkaus verslo skatinimą</t>
  </si>
  <si>
    <t>2016 - 2024</t>
  </si>
  <si>
    <t>R-01.01.01.47-1</t>
  </si>
  <si>
    <t>Rekonstruotų/naujai įrengtų bendruomeninių objektų ir viešųjų erdvių skaičius vnt.</t>
  </si>
  <si>
    <t>01.01.01.48</t>
  </si>
  <si>
    <t>Nevyriausybinių organizacijų ir bendruomeninės veiklos stiprinimo 2023-2025 metų veiksmų plano 2.1.1.1.  priemonės („Stiprinti bendruomeninę veiklą savivaldybėse“) bandomojo modelio įgyvendinimas</t>
  </si>
  <si>
    <t>2022 -2026</t>
  </si>
  <si>
    <t>VB</t>
  </si>
  <si>
    <t>R-01.01.01.48-1</t>
  </si>
  <si>
    <t>Įgyvendintų projektų skaičius  vnt.</t>
  </si>
  <si>
    <t>01.01.01.49</t>
  </si>
  <si>
    <t>Nemenčinės miesto Neries upės krantinės teritorijos ir Nemenčinės I-V tvenkinių ir jų prieigų Vilniaus r., Nemenčinės m., sutvarkymas ir vystymas</t>
  </si>
  <si>
    <t>2021 -2026</t>
  </si>
  <si>
    <t>SB, ES</t>
  </si>
  <si>
    <t>R-01.01.01.49-1</t>
  </si>
  <si>
    <t xml:space="preserve"> Sutvarkyta teritorijų vnt.</t>
  </si>
  <si>
    <t>01.01.01.50</t>
  </si>
  <si>
    <t>Daugiafunkcių poilsio ir laisvalaikio zonų sukūrimas Riešės kaime</t>
  </si>
  <si>
    <t>2023 -2027</t>
  </si>
  <si>
    <t>SB</t>
  </si>
  <si>
    <t>R-01.01.01.50-1</t>
  </si>
  <si>
    <t>Įrengtos daugiafunkcės poilsio ir laisvalaikio zonos vnt.</t>
  </si>
  <si>
    <t>01.01.01.51</t>
  </si>
  <si>
    <t>Kapinių įrengimas Vilniaus rajono Marijampolio seniūnijos Parudaminio kaime</t>
  </si>
  <si>
    <t>R-01.01.01.51-1</t>
  </si>
  <si>
    <t>Įrengtos kapinės vnt.</t>
  </si>
  <si>
    <t>01.01.01.52</t>
  </si>
  <si>
    <t>Vilniaus rajono savivaldybės dalyvaujamasis biudžetas</t>
  </si>
  <si>
    <t>2023-2025</t>
  </si>
  <si>
    <t>R-01.01.01.52-1</t>
  </si>
  <si>
    <t>01.01.01.53</t>
  </si>
  <si>
    <t>Vilniaus rajono savivaldybės Nevyriausybinių organizacijų projektų finansavimas</t>
  </si>
  <si>
    <t>2024-2026</t>
  </si>
  <si>
    <t>R-01.01.01.53-1</t>
  </si>
  <si>
    <t>Pritaikyti esamus ir kurti naujus infrastruktūros objektus atitinkančius bendruomenės poreikius - iš viso:</t>
  </si>
  <si>
    <t>E-01.01.01-1</t>
  </si>
  <si>
    <t xml:space="preserve">Įgyvendintų gyvenamosios aplinkos gerinimo priemonių / projektų skaičius (vnt.)  </t>
  </si>
  <si>
    <t>01.01.02</t>
  </si>
  <si>
    <t>01.01.02.01</t>
  </si>
  <si>
    <t>Valstybei priklausančių melioracijos ir hidrotechnikos statinių valdymas</t>
  </si>
  <si>
    <t>nuolat</t>
  </si>
  <si>
    <t>VB, SB</t>
  </si>
  <si>
    <t>R-01.01.02.01-1</t>
  </si>
  <si>
    <t xml:space="preserve"> Siurblinės eksploatacija ir suvartotos elektros energijos išlaidų apmokėjimas vnt.</t>
  </si>
  <si>
    <t>R-01.01.02.01-2</t>
  </si>
  <si>
    <t xml:space="preserve"> ArcGIS PRO programinės įrangos  garantija ir techninis aptarnavimas vnt.</t>
  </si>
  <si>
    <t>R-01.01.02.01-3</t>
  </si>
  <si>
    <t xml:space="preserve"> Melioracijos drenažo rinktuvų d-125 mm ir didesnio skersmens, ir kitų melioracijos balanse esamų statinių remontas km</t>
  </si>
  <si>
    <t>R-01.01.02.01-4</t>
  </si>
  <si>
    <t xml:space="preserve"> Melioracijos projektų parengimas ir jų ekspertizė vnt.</t>
  </si>
  <si>
    <t>R-01.01.02.01-5</t>
  </si>
  <si>
    <t xml:space="preserve"> Melioracijos griovių ir sureguliuotų upių priežiūra km</t>
  </si>
  <si>
    <t>Vykdyti nuolatinę  melioracijos įrenginių priežiūrą - iš viso:</t>
  </si>
  <si>
    <t>E-01.01.02-1</t>
  </si>
  <si>
    <t xml:space="preserve"> Atnaujintų melioracijos sistemų (griovių) dalis nuo visų melioracijos sistemų (proc.)</t>
  </si>
  <si>
    <t>8,5</t>
  </si>
  <si>
    <t>E-01.01.02-2</t>
  </si>
  <si>
    <t xml:space="preserve"> Bendroji žemės ūkio produkcija to meto kainomis, tenkanti 1 gyventojui (tūkst. EUR)</t>
  </si>
  <si>
    <t>0,6</t>
  </si>
  <si>
    <t>01.01.04</t>
  </si>
  <si>
    <t>01.01.04.02</t>
  </si>
  <si>
    <t>Keleivių vežimo paslaugos</t>
  </si>
  <si>
    <t>R-01.01.04.02-1</t>
  </si>
  <si>
    <t xml:space="preserve"> Aptarnaujamų maršrutų rida km.</t>
  </si>
  <si>
    <t>01.01.04.03</t>
  </si>
  <si>
    <t>Pastatų ir kitų objektų teisinė registracija ir inventorizacija</t>
  </si>
  <si>
    <t>R-01.01.04.03-1</t>
  </si>
  <si>
    <t xml:space="preserve"> Atlikta registracijos veiksmų vnt.</t>
  </si>
  <si>
    <t>01.01.04.04</t>
  </si>
  <si>
    <t>Gyvenamųjų ir negyvenamųjų patalpų remontas</t>
  </si>
  <si>
    <t>R-01.01.04.04-1</t>
  </si>
  <si>
    <t xml:space="preserve"> Objektų, kuriems skirtos lėšos, skaičius vnt.</t>
  </si>
  <si>
    <t>01.01.04.06</t>
  </si>
  <si>
    <t>Subsidijų už vandens tiekimą teikimas</t>
  </si>
  <si>
    <t>R-01.01.04.06-1</t>
  </si>
  <si>
    <t xml:space="preserve"> Suteikta subsidijų už vandens tiekimą gyventojams proc.</t>
  </si>
  <si>
    <t>01.01.04.07</t>
  </si>
  <si>
    <t>Subsidijų už centralizuotai tiekiamą šiluminę energiją teikimas</t>
  </si>
  <si>
    <t>2022-2026</t>
  </si>
  <si>
    <t>R-01.01.04.07-1</t>
  </si>
  <si>
    <t xml:space="preserve"> Suteikta subsidijų už šilumos  tiekimą gyventojams proc.</t>
  </si>
  <si>
    <t>01.01.04.08</t>
  </si>
  <si>
    <t>SĮ Vilniaus rajono autobusų parko materialinės bazės gerinimas</t>
  </si>
  <si>
    <t>2022 -2025</t>
  </si>
  <si>
    <t>R-01.01.04.08-1</t>
  </si>
  <si>
    <t xml:space="preserve"> Įsigytų  netaršių transporto priemonių ir papildomos įrangos skaičius vnt.</t>
  </si>
  <si>
    <t>R-01.01.04.08-2</t>
  </si>
  <si>
    <t xml:space="preserve"> Materialinės bazės objektų įrengimas, (įkrovimo stotelės) vnt.</t>
  </si>
  <si>
    <t>01.01.04.09</t>
  </si>
  <si>
    <t>Gyvenamųjų namų statyba arba įsigijimas (Būsto pardavimas nuomininkams (privatizavimas)</t>
  </si>
  <si>
    <t>R-01.01.04.09-1</t>
  </si>
  <si>
    <t xml:space="preserve"> Parduotų būstų skaičius vnt.</t>
  </si>
  <si>
    <t>01.01.04.10</t>
  </si>
  <si>
    <t>Gyventojų mokestinės naštos mažinimas</t>
  </si>
  <si>
    <t>R-01.01.04.10-1</t>
  </si>
  <si>
    <t>Panaudotos lėšos proc.</t>
  </si>
  <si>
    <t>Tinkamai prižiūrėti turtą bei mažinti gyventojų mokestinę naštą - iš viso:</t>
  </si>
  <si>
    <t>E-01.01.04-1</t>
  </si>
  <si>
    <t xml:space="preserve"> Gyventojų, besinaudojančių per paskutinius 5 m. pagerintomis paslaugomis ir infrastruktūra dalis, proc.</t>
  </si>
  <si>
    <t>Vystyti kaimo vietoves, sudarant galimybes gyventojų socialiniam ir ekonominiam aktyvumui - iš viso:</t>
  </si>
  <si>
    <t>01.02</t>
  </si>
  <si>
    <t>01.02.01</t>
  </si>
  <si>
    <t>01.02.01.01</t>
  </si>
  <si>
    <t>Vilniaus rajono savivaldybės teritorijos kraštovaizdžio formavimo procedūros ir įstaigos geografinio pagrindo kūrimas</t>
  </si>
  <si>
    <t>R-01.02.01.01-1</t>
  </si>
  <si>
    <t xml:space="preserve"> Projektų, kuriems skirtos lėšos, skaičius vnt.</t>
  </si>
  <si>
    <t>R-01.02.01.01-2</t>
  </si>
  <si>
    <t>R-01.02.01.01-3</t>
  </si>
  <si>
    <t xml:space="preserve"> Dokumentų, kuriems skirtos lėšos, skaičius vnt.</t>
  </si>
  <si>
    <t>R-01.02.01.01-4</t>
  </si>
  <si>
    <t>R-01.02.01.01-5</t>
  </si>
  <si>
    <t xml:space="preserve"> Teritorijų planavimo dokumentų, teminių žemėlapių/planų skaičius vnt.</t>
  </si>
  <si>
    <t>R-01.02.01.01-6</t>
  </si>
  <si>
    <t xml:space="preserve"> Ataskaitų skaičius vnt.</t>
  </si>
  <si>
    <t>R-01.02.01.01-7</t>
  </si>
  <si>
    <t xml:space="preserve"> Planų, kuriems skirtos lėšos, skaičius vnt.</t>
  </si>
  <si>
    <t>01.02.01.21</t>
  </si>
  <si>
    <t>Žemės kadastras ir geodezija</t>
  </si>
  <si>
    <t>R-01.02.01.21-1</t>
  </si>
  <si>
    <t>01.02.01.25</t>
  </si>
  <si>
    <t>Erdvinių duomenų tvarkymas</t>
  </si>
  <si>
    <t>R-01.02.01.25-1</t>
  </si>
  <si>
    <t xml:space="preserve"> Nupirkta paslauga vnt.</t>
  </si>
  <si>
    <t>Parengti teritorijų planavimo ir kitus dokumentus, reikalingus rajono infrastruktūros išvystymui - iš viso:</t>
  </si>
  <si>
    <t>E-01.02.01-1</t>
  </si>
  <si>
    <t>Parengtų dokumentų santykis su bendru parengtinų dokumentų skaičiumi, proc.</t>
  </si>
  <si>
    <t>01.02.02</t>
  </si>
  <si>
    <t>01.02.02.01</t>
  </si>
  <si>
    <t>SVV įmonių rėmimas</t>
  </si>
  <si>
    <t>R-01.02.02.01-1</t>
  </si>
  <si>
    <t xml:space="preserve"> Paremta SVV subjektų vnt.</t>
  </si>
  <si>
    <t>01.02.02.02</t>
  </si>
  <si>
    <t>VVG projektai</t>
  </si>
  <si>
    <t>R-01.02.02.02-1</t>
  </si>
  <si>
    <t xml:space="preserve"> Projektų skaičius vnt.</t>
  </si>
  <si>
    <r>
      <t>Skatinti smulkaus ir vidutinio verslo (SVV) įmonių steigimąsi ir plėtrą</t>
    </r>
    <r>
      <rPr>
        <b/>
        <sz val="8"/>
        <color rgb="FFFF0000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 xml:space="preserve"> - iš viso:</t>
    </r>
  </si>
  <si>
    <t>E-01.02.02-1</t>
  </si>
  <si>
    <t xml:space="preserve"> Patenkintų SVV prašymų paramai gauti dalis nuo visų gautų prašymų (proc.) </t>
  </si>
  <si>
    <t>E-01.02.02-2</t>
  </si>
  <si>
    <t xml:space="preserve">Investicijų (MI ir TUI), tenkančių 1 gyventojui, santykis su šalies rodikliu (proc.) </t>
  </si>
  <si>
    <t>01.02.03</t>
  </si>
  <si>
    <t>01.02.03.01</t>
  </si>
  <si>
    <t>Mažinti sektorinę ir profesinę darbo rinkos segregaciją pagal lytį.</t>
  </si>
  <si>
    <t>-</t>
  </si>
  <si>
    <t>R-01.02.03.01-1</t>
  </si>
  <si>
    <t>01.02.03.02</t>
  </si>
  <si>
    <t>Didinti moterų, ypač kaimo, galimybes imtis verslo ir jį plėtoti.</t>
  </si>
  <si>
    <t>R-01.02.03.02-1</t>
  </si>
  <si>
    <t>Moterų ir vyrų vienodų galimybių skatinimas užimtumo ir darbo srityje - iš viso:</t>
  </si>
  <si>
    <t>E-01.02.03-1</t>
  </si>
  <si>
    <t xml:space="preserve"> Lyčių lygybės indekso darbo srityje santykis su bendru Lietuvos rodikliu </t>
  </si>
  <si>
    <t>Sudaryti palankias sąlygas investicijų pritraukimui į rajoną ir gyventojų verslumo plėtojimuisi - iš viso:</t>
  </si>
  <si>
    <t>0,91</t>
  </si>
  <si>
    <t>109,30</t>
  </si>
  <si>
    <t>Iš viso pagal 01 programą:</t>
  </si>
  <si>
    <t xml:space="preserve">      VILNIAUS RAJONO SAVIVALDYBĖS 2024-2026 METŲ STRATEGINIO VEIKLOS PLANO 2024 METŲ ĮGYVENDINIMO ATASKAITA (EKONOMINIO KONKURENCINGUMO DIDINIMO PROGRAMA  NR. 01) </t>
  </si>
  <si>
    <t>Vilniaus rajono 
savivaldybės tarybos
2025 m. rugsėjo 26 d. 
sprendimo Nr. T3-
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</si>
</sst>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;[Red]#,##0.00\ _€"/>
    <numFmt numFmtId="165" formatCode="#,##0.00;[Red]#,##0.00"/>
  </numFmts>
  <fonts count="18" x14ac:knownFonts="1">
    <font>
      <sz val="11"/>
      <color indexed="8"/>
      <name val="Calibri"/>
      <family val="2"/>
      <charset val="186"/>
    </font>
    <font>
      <sz val="9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sz val="8"/>
      <name val="Calibri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b/>
      <sz val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b/>
      <sz val="8"/>
      <color rgb="FFFF000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F8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hair">
        <color indexed="0"/>
      </right>
      <top style="thin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1" fillId="0" borderId="0">
      <alignment vertical="top" wrapText="1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0" fontId="3" fillId="2" borderId="1">
      <alignment horizontal="center" vertical="center" textRotation="90" wrapText="1"/>
    </xf>
    <xf numFmtId="0" fontId="4" fillId="3" borderId="2">
      <alignment horizontal="center" vertical="center" textRotation="90" wrapText="1"/>
    </xf>
    <xf numFmtId="0" fontId="5" fillId="4" borderId="2">
      <alignment horizontal="center" vertical="center" wrapText="1"/>
    </xf>
    <xf numFmtId="0" fontId="1" fillId="4" borderId="2">
      <alignment horizontal="center" vertical="center" wrapText="1"/>
    </xf>
    <xf numFmtId="0" fontId="1" fillId="4" borderId="2">
      <alignment horizontal="center" vertical="center" textRotation="90" wrapText="1"/>
    </xf>
    <xf numFmtId="0" fontId="1" fillId="4" borderId="2">
      <alignment horizontal="center" vertical="center" wrapText="1"/>
    </xf>
    <xf numFmtId="0" fontId="1" fillId="4" borderId="2">
      <alignment horizontal="center" vertical="center" wrapText="1"/>
    </xf>
    <xf numFmtId="0" fontId="5" fillId="5" borderId="3">
      <alignment horizontal="center" vertical="center" wrapText="1"/>
    </xf>
    <xf numFmtId="0" fontId="3" fillId="6" borderId="3">
      <alignment horizontal="center" vertical="center" wrapText="1"/>
    </xf>
    <xf numFmtId="0" fontId="4" fillId="2" borderId="4">
      <alignment horizontal="center" vertical="center" wrapText="1"/>
    </xf>
    <xf numFmtId="0" fontId="4" fillId="2" borderId="5">
      <alignment horizontal="center" vertical="center" wrapText="1"/>
    </xf>
    <xf numFmtId="0" fontId="4" fillId="6" borderId="5">
      <alignment horizontal="center" vertical="center" wrapText="1"/>
    </xf>
    <xf numFmtId="0" fontId="4" fillId="5" borderId="4">
      <alignment horizontal="center" vertical="center" wrapText="1"/>
    </xf>
    <xf numFmtId="0" fontId="4" fillId="5" borderId="6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4" fillId="2" borderId="5">
      <alignment horizontal="center" vertical="center" wrapText="1"/>
    </xf>
    <xf numFmtId="0" fontId="4" fillId="4" borderId="5">
      <alignment horizontal="center" vertical="center" wrapText="1"/>
    </xf>
    <xf numFmtId="0" fontId="4" fillId="5" borderId="6">
      <alignment horizontal="center" vertical="center" wrapText="1"/>
    </xf>
    <xf numFmtId="0" fontId="4" fillId="2" borderId="7">
      <alignment horizontal="left" vertical="center" wrapText="1"/>
    </xf>
    <xf numFmtId="0" fontId="4" fillId="2" borderId="8">
      <alignment horizontal="right" vertical="center" wrapText="1"/>
    </xf>
    <xf numFmtId="0" fontId="4" fillId="2" borderId="5">
      <alignment horizontal="center" vertical="center"/>
    </xf>
    <xf numFmtId="0" fontId="4" fillId="2" borderId="9">
      <alignment horizontal="center" vertical="center" wrapText="1"/>
    </xf>
    <xf numFmtId="0" fontId="4" fillId="5" borderId="4">
      <alignment horizontal="center" vertical="center" wrapText="1"/>
    </xf>
    <xf numFmtId="0" fontId="6" fillId="0" borderId="10">
      <alignment horizontal="center" vertical="center" wrapText="1"/>
    </xf>
    <xf numFmtId="0" fontId="6" fillId="0" borderId="12">
      <alignment horizontal="center" vertical="center" wrapText="1"/>
    </xf>
    <xf numFmtId="0" fontId="6" fillId="0" borderId="13">
      <alignment horizontal="center" vertical="center" wrapText="1"/>
    </xf>
    <xf numFmtId="0" fontId="4" fillId="2" borderId="14">
      <alignment horizontal="center" vertical="center" wrapText="1"/>
    </xf>
    <xf numFmtId="0" fontId="4" fillId="3" borderId="5">
      <alignment horizontal="center" vertical="center" wrapText="1"/>
    </xf>
    <xf numFmtId="0" fontId="4" fillId="0" borderId="5">
      <alignment horizontal="center" vertical="center" wrapText="1"/>
    </xf>
    <xf numFmtId="0" fontId="4" fillId="0" borderId="5">
      <alignment horizontal="left" vertical="center" wrapText="1"/>
    </xf>
    <xf numFmtId="0" fontId="4" fillId="0" borderId="4">
      <alignment horizontal="left" vertical="center" wrapText="1"/>
    </xf>
    <xf numFmtId="0" fontId="4" fillId="0" borderId="7">
      <alignment horizontal="center" vertical="center" wrapText="1"/>
    </xf>
    <xf numFmtId="0" fontId="4" fillId="0" borderId="8">
      <alignment horizontal="center" vertical="center" wrapText="1"/>
    </xf>
    <xf numFmtId="0" fontId="4" fillId="0" borderId="4">
      <alignment horizontal="right" vertical="center" wrapText="1"/>
    </xf>
    <xf numFmtId="0" fontId="3" fillId="2" borderId="12">
      <alignment horizontal="center" vertical="center" wrapText="1"/>
    </xf>
    <xf numFmtId="0" fontId="4" fillId="3" borderId="5">
      <alignment horizontal="right" vertical="center" wrapText="1"/>
    </xf>
    <xf numFmtId="0" fontId="3" fillId="3" borderId="5">
      <alignment horizontal="center" vertical="center" wrapText="1"/>
    </xf>
    <xf numFmtId="0" fontId="4" fillId="3" borderId="4">
      <alignment horizontal="left" vertical="center" wrapText="1"/>
    </xf>
    <xf numFmtId="0" fontId="4" fillId="3" borderId="5">
      <alignment horizontal="center" vertical="center" wrapText="1"/>
    </xf>
    <xf numFmtId="0" fontId="4" fillId="3" borderId="7">
      <alignment horizontal="center" vertical="center" wrapText="1"/>
    </xf>
    <xf numFmtId="0" fontId="4" fillId="3" borderId="8">
      <alignment horizontal="center" vertical="center" wrapText="1"/>
    </xf>
    <xf numFmtId="0" fontId="4" fillId="3" borderId="4">
      <alignment horizontal="right" vertical="center" wrapText="1"/>
    </xf>
    <xf numFmtId="0" fontId="4" fillId="3" borderId="6">
      <alignment horizontal="right" vertical="center" wrapText="1"/>
    </xf>
    <xf numFmtId="0" fontId="4" fillId="3" borderId="9">
      <alignment horizontal="center" vertical="top" wrapText="1"/>
    </xf>
    <xf numFmtId="0" fontId="4" fillId="2" borderId="12">
      <alignment horizontal="right" vertical="center" wrapText="1"/>
    </xf>
    <xf numFmtId="0" fontId="4" fillId="2" borderId="4">
      <alignment horizontal="right" vertical="center" wrapText="1"/>
    </xf>
    <xf numFmtId="0" fontId="4" fillId="0" borderId="6">
      <alignment horizontal="right" vertical="center" wrapText="1"/>
    </xf>
    <xf numFmtId="0" fontId="3" fillId="0" borderId="6">
      <alignment horizontal="left" vertical="center" wrapText="1"/>
    </xf>
    <xf numFmtId="0" fontId="4" fillId="2" borderId="4">
      <alignment horizontal="left" vertical="center" wrapText="1"/>
    </xf>
    <xf numFmtId="0" fontId="1" fillId="0" borderId="0">
      <alignment horizontal="center" vertical="center" wrapText="1"/>
    </xf>
    <xf numFmtId="0" fontId="1" fillId="0" borderId="15">
      <alignment horizontal="center" vertical="center" wrapText="1"/>
    </xf>
    <xf numFmtId="0" fontId="4" fillId="0" borderId="16">
      <alignment horizontal="center" vertical="center" wrapText="1"/>
    </xf>
  </cellStyleXfs>
  <cellXfs count="70">
    <xf numFmtId="0" fontId="0" fillId="0" borderId="0" xfId="0"/>
    <xf numFmtId="0" fontId="8" fillId="0" borderId="0" xfId="1" applyFont="1" applyAlignment="1">
      <alignment horizontal="left" vertical="top" wrapText="1"/>
    </xf>
    <xf numFmtId="2" fontId="8" fillId="0" borderId="11" xfId="34" applyNumberFormat="1" applyFont="1" applyBorder="1" applyAlignment="1">
      <alignment horizontal="left" vertical="top" wrapText="1"/>
    </xf>
    <xf numFmtId="165" fontId="8" fillId="0" borderId="0" xfId="1" applyNumberFormat="1" applyFont="1" applyAlignment="1">
      <alignment horizontal="left" vertical="top" wrapText="1"/>
    </xf>
    <xf numFmtId="2" fontId="11" fillId="0" borderId="11" xfId="0" applyNumberFormat="1" applyFont="1" applyBorder="1" applyAlignment="1">
      <alignment horizontal="left" vertical="top" wrapText="1"/>
    </xf>
    <xf numFmtId="0" fontId="8" fillId="7" borderId="0" xfId="1" applyFont="1" applyFill="1" applyAlignment="1">
      <alignment horizontal="left" vertical="top" wrapText="1"/>
    </xf>
    <xf numFmtId="0" fontId="11" fillId="0" borderId="11" xfId="34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1" xfId="34" applyFont="1" applyBorder="1" applyAlignment="1">
      <alignment horizontal="left" vertical="top" wrapText="1"/>
    </xf>
    <xf numFmtId="164" fontId="11" fillId="0" borderId="11" xfId="0" applyNumberFormat="1" applyFont="1" applyBorder="1" applyAlignment="1">
      <alignment horizontal="left" vertical="top" wrapText="1"/>
    </xf>
    <xf numFmtId="164" fontId="9" fillId="3" borderId="11" xfId="42" applyNumberFormat="1" applyFont="1" applyBorder="1" applyAlignment="1">
      <alignment horizontal="left" vertical="top" wrapText="1"/>
    </xf>
    <xf numFmtId="2" fontId="8" fillId="0" borderId="11" xfId="42" applyNumberFormat="1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11" xfId="35" applyFont="1" applyBorder="1" applyAlignment="1">
      <alignment horizontal="left" vertical="top" wrapText="1"/>
    </xf>
    <xf numFmtId="164" fontId="8" fillId="0" borderId="11" xfId="42" applyNumberFormat="1" applyFont="1" applyFill="1" applyBorder="1" applyAlignment="1">
      <alignment horizontal="left" vertical="top" wrapText="1"/>
    </xf>
    <xf numFmtId="164" fontId="9" fillId="2" borderId="11" xfId="40" applyNumberFormat="1" applyFont="1" applyBorder="1" applyAlignment="1">
      <alignment horizontal="left" vertical="top" wrapText="1"/>
    </xf>
    <xf numFmtId="164" fontId="8" fillId="0" borderId="11" xfId="34" applyNumberFormat="1" applyFont="1" applyBorder="1" applyAlignment="1">
      <alignment horizontal="left" vertical="top" wrapText="1"/>
    </xf>
    <xf numFmtId="4" fontId="8" fillId="0" borderId="0" xfId="1" applyNumberFormat="1" applyFont="1" applyAlignment="1">
      <alignment horizontal="left" vertical="top" wrapText="1"/>
    </xf>
    <xf numFmtId="2" fontId="8" fillId="0" borderId="0" xfId="1" applyNumberFormat="1" applyFont="1" applyAlignment="1">
      <alignment horizontal="left" vertical="top" wrapText="1"/>
    </xf>
    <xf numFmtId="165" fontId="9" fillId="0" borderId="0" xfId="1" applyNumberFormat="1" applyFont="1" applyAlignment="1">
      <alignment horizontal="left" vertical="top" wrapText="1"/>
    </xf>
    <xf numFmtId="0" fontId="9" fillId="0" borderId="0" xfId="3" applyFont="1" applyAlignment="1">
      <alignment horizontal="left" vertical="top" wrapText="1"/>
    </xf>
    <xf numFmtId="164" fontId="10" fillId="3" borderId="11" xfId="0" applyNumberFormat="1" applyFont="1" applyFill="1" applyBorder="1" applyAlignment="1">
      <alignment horizontal="left" vertical="top" wrapText="1"/>
    </xf>
    <xf numFmtId="164" fontId="9" fillId="3" borderId="11" xfId="46" applyNumberFormat="1" applyFont="1" applyBorder="1" applyAlignment="1">
      <alignment horizontal="left" vertical="top" wrapText="1"/>
    </xf>
    <xf numFmtId="0" fontId="8" fillId="0" borderId="11" xfId="41" applyFont="1" applyFill="1" applyBorder="1" applyAlignment="1">
      <alignment horizontal="left" vertical="top" wrapText="1"/>
    </xf>
    <xf numFmtId="164" fontId="9" fillId="8" borderId="11" xfId="40" applyNumberFormat="1" applyFont="1" applyFill="1" applyBorder="1" applyAlignment="1">
      <alignment horizontal="left" vertical="top" wrapText="1"/>
    </xf>
    <xf numFmtId="0" fontId="13" fillId="2" borderId="11" xfId="26" applyFont="1" applyBorder="1" applyAlignment="1">
      <alignment horizontal="left" vertical="top" wrapText="1"/>
    </xf>
    <xf numFmtId="2" fontId="13" fillId="2" borderId="11" xfId="26" applyNumberFormat="1" applyFont="1" applyBorder="1" applyAlignment="1">
      <alignment horizontal="left" vertical="top" wrapText="1"/>
    </xf>
    <xf numFmtId="0" fontId="16" fillId="0" borderId="11" xfId="29" applyFont="1" applyBorder="1" applyAlignment="1">
      <alignment horizontal="left" vertical="top" wrapText="1"/>
    </xf>
    <xf numFmtId="2" fontId="8" fillId="0" borderId="11" xfId="34" applyNumberFormat="1" applyFont="1" applyBorder="1" applyAlignment="1" applyProtection="1">
      <alignment horizontal="left" vertical="top" wrapText="1"/>
      <protection locked="0"/>
    </xf>
    <xf numFmtId="2" fontId="11" fillId="0" borderId="11" xfId="0" applyNumberFormat="1" applyFont="1" applyBorder="1" applyAlignment="1" applyProtection="1">
      <alignment horizontal="left" vertical="top" wrapText="1"/>
      <protection locked="0"/>
    </xf>
    <xf numFmtId="164" fontId="9" fillId="3" borderId="11" xfId="42" applyNumberFormat="1" applyFont="1" applyBorder="1" applyAlignment="1" applyProtection="1">
      <alignment horizontal="left" vertical="top" wrapText="1"/>
      <protection locked="0"/>
    </xf>
    <xf numFmtId="2" fontId="8" fillId="0" borderId="11" xfId="42" applyNumberFormat="1" applyFont="1" applyFill="1" applyBorder="1" applyAlignment="1" applyProtection="1">
      <alignment horizontal="left" vertical="top" wrapText="1"/>
      <protection locked="0"/>
    </xf>
    <xf numFmtId="164" fontId="10" fillId="3" borderId="11" xfId="0" applyNumberFormat="1" applyFont="1" applyFill="1" applyBorder="1" applyAlignment="1" applyProtection="1">
      <alignment horizontal="left" vertical="top" wrapText="1"/>
      <protection locked="0"/>
    </xf>
    <xf numFmtId="164" fontId="9" fillId="8" borderId="11" xfId="40" applyNumberFormat="1" applyFont="1" applyFill="1" applyBorder="1" applyAlignment="1" applyProtection="1">
      <alignment horizontal="left" vertical="top" wrapText="1"/>
      <protection locked="0"/>
    </xf>
    <xf numFmtId="164" fontId="9" fillId="3" borderId="11" xfId="46" applyNumberFormat="1" applyFont="1" applyBorder="1" applyAlignment="1" applyProtection="1">
      <alignment horizontal="left" vertical="top" wrapText="1"/>
      <protection locked="0"/>
    </xf>
    <xf numFmtId="164" fontId="9" fillId="2" borderId="11" xfId="40" applyNumberFormat="1" applyFont="1" applyBorder="1" applyAlignment="1" applyProtection="1">
      <alignment horizontal="left" vertical="top" wrapText="1"/>
      <protection locked="0"/>
    </xf>
    <xf numFmtId="0" fontId="8" fillId="3" borderId="11" xfId="33" applyFont="1" applyBorder="1" applyAlignment="1">
      <alignment horizontal="left" vertical="top" wrapText="1"/>
    </xf>
    <xf numFmtId="0" fontId="8" fillId="3" borderId="11" xfId="41" applyFont="1" applyBorder="1" applyAlignment="1">
      <alignment horizontal="right" vertical="top" wrapText="1"/>
    </xf>
    <xf numFmtId="4" fontId="8" fillId="0" borderId="11" xfId="34" applyNumberFormat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8" fillId="3" borderId="11" xfId="33" applyFont="1" applyBorder="1" applyAlignment="1">
      <alignment horizontal="left" vertical="top" wrapText="1"/>
    </xf>
    <xf numFmtId="0" fontId="13" fillId="3" borderId="11" xfId="41" applyFont="1" applyBorder="1" applyAlignment="1">
      <alignment horizontal="right" vertical="top" wrapText="1"/>
    </xf>
    <xf numFmtId="0" fontId="9" fillId="0" borderId="0" xfId="3" applyFont="1" applyAlignment="1">
      <alignment horizontal="left" vertical="top" wrapText="1"/>
    </xf>
    <xf numFmtId="0" fontId="13" fillId="2" borderId="11" xfId="4" applyFont="1" applyBorder="1" applyAlignment="1">
      <alignment horizontal="left" vertical="top" textRotation="90" wrapText="1"/>
    </xf>
    <xf numFmtId="0" fontId="13" fillId="3" borderId="11" xfId="5" applyFont="1" applyBorder="1" applyAlignment="1">
      <alignment horizontal="left" vertical="top" textRotation="90" wrapText="1"/>
    </xf>
    <xf numFmtId="0" fontId="13" fillId="4" borderId="11" xfId="6" applyFont="1" applyBorder="1" applyAlignment="1">
      <alignment horizontal="left" vertical="top" wrapText="1"/>
    </xf>
    <xf numFmtId="0" fontId="13" fillId="2" borderId="11" xfId="18" applyFont="1" applyBorder="1" applyAlignment="1">
      <alignment horizontal="left" vertical="top" wrapText="1"/>
    </xf>
    <xf numFmtId="0" fontId="13" fillId="2" borderId="11" xfId="19" applyFont="1" applyBorder="1" applyAlignment="1">
      <alignment horizontal="left" vertical="top" wrapText="1"/>
    </xf>
    <xf numFmtId="0" fontId="13" fillId="4" borderId="11" xfId="10" applyFont="1" applyBorder="1" applyAlignment="1">
      <alignment horizontal="left" vertical="center" wrapText="1"/>
    </xf>
    <xf numFmtId="0" fontId="8" fillId="2" borderId="11" xfId="32" applyFont="1" applyBorder="1" applyAlignment="1">
      <alignment horizontal="left" vertical="top" wrapText="1"/>
    </xf>
    <xf numFmtId="164" fontId="8" fillId="0" borderId="11" xfId="34" applyNumberFormat="1" applyFont="1" applyBorder="1" applyAlignment="1">
      <alignment horizontal="left" vertical="center" wrapText="1"/>
    </xf>
    <xf numFmtId="0" fontId="8" fillId="8" borderId="11" xfId="50" applyFont="1" applyFill="1" applyBorder="1" applyAlignment="1">
      <alignment horizontal="right" vertical="top" wrapText="1"/>
    </xf>
    <xf numFmtId="0" fontId="8" fillId="0" borderId="0" xfId="57" applyFont="1" applyBorder="1" applyAlignment="1">
      <alignment horizontal="left" vertical="top" wrapText="1"/>
    </xf>
    <xf numFmtId="0" fontId="8" fillId="2" borderId="11" xfId="50" applyFont="1" applyBorder="1" applyAlignment="1">
      <alignment horizontal="right" vertical="top" wrapText="1"/>
    </xf>
    <xf numFmtId="0" fontId="8" fillId="0" borderId="0" xfId="55" applyFont="1" applyAlignment="1">
      <alignment horizontal="left" vertical="top" wrapText="1"/>
    </xf>
    <xf numFmtId="0" fontId="8" fillId="0" borderId="0" xfId="56" applyFont="1" applyBorder="1" applyAlignment="1">
      <alignment horizontal="left" vertical="top" wrapText="1"/>
    </xf>
    <xf numFmtId="0" fontId="8" fillId="3" borderId="11" xfId="41" applyFont="1" applyBorder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8" fillId="0" borderId="11" xfId="34" applyFont="1" applyBorder="1" applyAlignment="1">
      <alignment horizontal="left" vertical="center" wrapText="1"/>
    </xf>
    <xf numFmtId="2" fontId="8" fillId="0" borderId="11" xfId="34" applyNumberFormat="1" applyFont="1" applyBorder="1" applyAlignment="1">
      <alignment horizontal="left" vertical="center" wrapText="1"/>
    </xf>
    <xf numFmtId="0" fontId="8" fillId="0" borderId="11" xfId="35" applyFont="1" applyBorder="1">
      <alignment horizontal="left" vertical="center" wrapText="1"/>
    </xf>
    <xf numFmtId="164" fontId="8" fillId="0" borderId="11" xfId="42" applyNumberFormat="1" applyFont="1" applyFill="1" applyBorder="1" applyAlignment="1">
      <alignment horizontal="left" vertical="center" wrapText="1"/>
    </xf>
    <xf numFmtId="2" fontId="13" fillId="4" borderId="11" xfId="10" applyNumberFormat="1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right" vertical="top" wrapText="1"/>
    </xf>
    <xf numFmtId="0" fontId="12" fillId="3" borderId="11" xfId="0" applyFont="1" applyFill="1" applyBorder="1" applyAlignment="1">
      <alignment horizontal="left" vertical="top" wrapText="1"/>
    </xf>
    <xf numFmtId="2" fontId="13" fillId="4" borderId="11" xfId="10" applyNumberFormat="1" applyFont="1" applyBorder="1">
      <alignment horizontal="center" vertical="center" wrapText="1"/>
    </xf>
    <xf numFmtId="0" fontId="13" fillId="0" borderId="17" xfId="1" applyFont="1" applyBorder="1" applyAlignment="1">
      <alignment horizontal="right" vertical="top" wrapText="1"/>
    </xf>
    <xf numFmtId="0" fontId="11" fillId="0" borderId="11" xfId="34" applyFont="1" applyBorder="1" applyAlignment="1">
      <alignment horizontal="left" vertical="center" wrapText="1"/>
    </xf>
    <xf numFmtId="2" fontId="8" fillId="0" borderId="11" xfId="42" applyNumberFormat="1" applyFont="1" applyFill="1" applyBorder="1" applyAlignment="1">
      <alignment horizontal="left" vertical="center" wrapText="1"/>
    </xf>
    <xf numFmtId="0" fontId="8" fillId="0" borderId="11" xfId="41" applyFont="1" applyFill="1" applyBorder="1" applyAlignment="1">
      <alignment horizontal="left" vertical="center" wrapText="1"/>
    </xf>
  </cellXfs>
  <cellStyles count="58">
    <cellStyle name="Default" xfId="1" xr:uid="{00000000-0005-0000-0000-000000000000}"/>
    <cellStyle name="Normal" xfId="0" builtinId="0"/>
    <cellStyle name="Plm10Confirm" xfId="55" xr:uid="{00000000-0005-0000-0000-000002000000}"/>
    <cellStyle name="Plm10ConfirmA" xfId="56" xr:uid="{00000000-0005-0000-0000-000003000000}"/>
    <cellStyle name="Plm10ConfirmB" xfId="57" xr:uid="{00000000-0005-0000-0000-000004000000}"/>
    <cellStyle name="Plm10HdrLine" xfId="2" xr:uid="{00000000-0005-0000-0000-000005000000}"/>
    <cellStyle name="SvsDataLeaf" xfId="34" xr:uid="{00000000-0005-0000-0000-000006000000}"/>
    <cellStyle name="SvsDataLeafCrtEnd" xfId="38" xr:uid="{00000000-0005-0000-0000-000007000000}"/>
    <cellStyle name="SvsDataLeafCrtName" xfId="36" xr:uid="{00000000-0005-0000-0000-000008000000}"/>
    <cellStyle name="SvsDataLeafCrtStart" xfId="37" xr:uid="{00000000-0005-0000-0000-000009000000}"/>
    <cellStyle name="SvsDataLeafDoer" xfId="52" xr:uid="{00000000-0005-0000-0000-00000A000000}"/>
    <cellStyle name="SvsDataLeafDoerIns" xfId="53" xr:uid="{00000000-0005-0000-0000-00000B000000}"/>
    <cellStyle name="SvsDataLeafLeft" xfId="35" xr:uid="{00000000-0005-0000-0000-00000C000000}"/>
    <cellStyle name="SvsDataLeafOwner" xfId="39" xr:uid="{00000000-0005-0000-0000-00000D000000}"/>
    <cellStyle name="SvsDataLvl1" xfId="32" xr:uid="{00000000-0005-0000-0000-00000E000000}"/>
    <cellStyle name="SvsDataLvl1CrtName" xfId="54" xr:uid="{00000000-0005-0000-0000-00000F000000}"/>
    <cellStyle name="SvsDataLvl1Owner" xfId="51" xr:uid="{00000000-0005-0000-0000-000010000000}"/>
    <cellStyle name="SvsDataLvl1Summary" xfId="50" xr:uid="{00000000-0005-0000-0000-000011000000}"/>
    <cellStyle name="SvsDataLvl1SummFin" xfId="40" xr:uid="{00000000-0005-0000-0000-000012000000}"/>
    <cellStyle name="SvsDataLvl2" xfId="33" xr:uid="{00000000-0005-0000-0000-000013000000}"/>
    <cellStyle name="SvsDataLvl2CrtDiff" xfId="49" xr:uid="{00000000-0005-0000-0000-000014000000}"/>
    <cellStyle name="SvsDataLvl2CrtEnd" xfId="46" xr:uid="{00000000-0005-0000-0000-000015000000}"/>
    <cellStyle name="SvsDataLvl2CrtName" xfId="43" xr:uid="{00000000-0005-0000-0000-000016000000}"/>
    <cellStyle name="SvsDataLvl2CrtStart" xfId="45" xr:uid="{00000000-0005-0000-0000-000017000000}"/>
    <cellStyle name="SvsDataLvl2Default" xfId="44" xr:uid="{00000000-0005-0000-0000-000018000000}"/>
    <cellStyle name="SvsDataLvl2Doer" xfId="48" xr:uid="{00000000-0005-0000-0000-000019000000}"/>
    <cellStyle name="SvsDataLvl2Owner" xfId="47" xr:uid="{00000000-0005-0000-0000-00001A000000}"/>
    <cellStyle name="SvsDataLvl2Summary" xfId="41" xr:uid="{00000000-0005-0000-0000-00001B000000}"/>
    <cellStyle name="SvsDataLvl2SummFin" xfId="42" xr:uid="{00000000-0005-0000-0000-00001C000000}"/>
    <cellStyle name="SvsHdrColnum" xfId="30" xr:uid="{00000000-0005-0000-0000-00001D000000}"/>
    <cellStyle name="SvsHdrColnumFirst" xfId="29" xr:uid="{00000000-0005-0000-0000-00001E000000}"/>
    <cellStyle name="SvsHdrColnumLast" xfId="31" xr:uid="{00000000-0005-0000-0000-00001F000000}"/>
    <cellStyle name="SvsHdrCrt" xfId="11" xr:uid="{00000000-0005-0000-0000-000020000000}"/>
    <cellStyle name="SvsHdrCrtDates" xfId="15" xr:uid="{00000000-0005-0000-0000-000021000000}"/>
    <cellStyle name="SvsHdrCrtDescFields" xfId="14" xr:uid="{00000000-0005-0000-0000-000022000000}"/>
    <cellStyle name="SvsHdrCrtDiff" xfId="27" xr:uid="{00000000-0005-0000-0000-000023000000}"/>
    <cellStyle name="SvsHdrCrtEnd" xfId="25" xr:uid="{00000000-0005-0000-0000-000024000000}"/>
    <cellStyle name="SvsHdrCrtName" xfId="13" xr:uid="{00000000-0005-0000-0000-000025000000}"/>
    <cellStyle name="SvsHdrCrtStart" xfId="24" xr:uid="{00000000-0005-0000-0000-000026000000}"/>
    <cellStyle name="SvsHdrFin" xfId="22" xr:uid="{00000000-0005-0000-0000-000027000000}"/>
    <cellStyle name="SvsHdrFinCurYear" xfId="9" xr:uid="{00000000-0005-0000-0000-000028000000}"/>
    <cellStyle name="SvsHdrFinsalt" xfId="8" xr:uid="{00000000-0005-0000-0000-000029000000}"/>
    <cellStyle name="SvsHdrFinSum" xfId="23" xr:uid="{00000000-0005-0000-0000-00002A000000}"/>
    <cellStyle name="SvsHdrFinTitle" xfId="10" xr:uid="{00000000-0005-0000-0000-00002B000000}"/>
    <cellStyle name="SvsHdrFinUom" xfId="26" xr:uid="{00000000-0005-0000-0000-00002C000000}"/>
    <cellStyle name="SvsHdrLeaf" xfId="6" xr:uid="{00000000-0005-0000-0000-00002D000000}"/>
    <cellStyle name="SvsHdrLeafDesc" xfId="20" xr:uid="{00000000-0005-0000-0000-00002E000000}"/>
    <cellStyle name="SvsHdrLeafName" xfId="19" xr:uid="{00000000-0005-0000-0000-00002F000000}"/>
    <cellStyle name="SvsHdrLeafNr" xfId="18" xr:uid="{00000000-0005-0000-0000-000030000000}"/>
    <cellStyle name="SvsHdrLevelName1" xfId="4" xr:uid="{00000000-0005-0000-0000-000031000000}"/>
    <cellStyle name="SvsHdrLevelName2" xfId="5" xr:uid="{00000000-0005-0000-0000-000032000000}"/>
    <cellStyle name="SvsHdrPeriod" xfId="7" xr:uid="{00000000-0005-0000-0000-000033000000}"/>
    <cellStyle name="SvsHdrPeriodDates" xfId="21" xr:uid="{00000000-0005-0000-0000-000034000000}"/>
    <cellStyle name="SvsHdrRespDoer" xfId="17" xr:uid="{00000000-0005-0000-0000-000035000000}"/>
    <cellStyle name="SvsHdrRespHdr" xfId="12" xr:uid="{00000000-0005-0000-0000-000036000000}"/>
    <cellStyle name="SvsHdrRespOwner" xfId="16" xr:uid="{00000000-0005-0000-0000-000037000000}"/>
    <cellStyle name="SvsHdrRespOwnerIns" xfId="28" xr:uid="{00000000-0005-0000-0000-000038000000}"/>
    <cellStyle name="SvsHeader" xfId="3" xr:uid="{00000000-0005-0000-0000-000039000000}"/>
  </cellStyles>
  <dxfs count="0"/>
  <tableStyles count="0" defaultTableStyle="TableStyleMedium2" defaultPivotStyle="PivotStyleLight16"/>
  <colors>
    <mruColors>
      <color rgb="FFFFCC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71"/>
  <sheetViews>
    <sheetView tabSelected="1" zoomScale="103" zoomScaleNormal="103" workbookViewId="0">
      <selection activeCell="N2" sqref="N2"/>
    </sheetView>
  </sheetViews>
  <sheetFormatPr defaultColWidth="9.33203125" defaultRowHeight="10.199999999999999" x14ac:dyDescent="0.3"/>
  <cols>
    <col min="1" max="2" width="6.6640625" style="1" customWidth="1"/>
    <col min="3" max="3" width="8.6640625" style="1" customWidth="1"/>
    <col min="4" max="4" width="30.5546875" style="1" customWidth="1"/>
    <col min="5" max="5" width="11.88671875" style="1" customWidth="1"/>
    <col min="6" max="6" width="9.5546875" style="1" customWidth="1"/>
    <col min="7" max="7" width="12.6640625" style="1" customWidth="1"/>
    <col min="8" max="8" width="11.33203125" style="1" customWidth="1"/>
    <col min="9" max="9" width="10.5546875" style="18" customWidth="1"/>
    <col min="10" max="10" width="8.5546875" style="18" customWidth="1"/>
    <col min="11" max="11" width="12.88671875" style="18" customWidth="1"/>
    <col min="12" max="12" width="18.33203125" style="18" customWidth="1"/>
    <col min="13" max="13" width="11.5546875" style="18" customWidth="1"/>
    <col min="14" max="14" width="14.5546875" style="18" customWidth="1"/>
    <col min="15" max="15" width="14.33203125" style="1" customWidth="1"/>
    <col min="16" max="16" width="15.33203125" style="1" customWidth="1"/>
    <col min="17" max="16384" width="9.33203125" style="1"/>
  </cols>
  <sheetData>
    <row r="2" spans="1:16" ht="65.25" customHeight="1" x14ac:dyDescent="0.3">
      <c r="H2" s="39"/>
      <c r="I2" s="39"/>
      <c r="J2" s="1"/>
      <c r="K2" s="1"/>
      <c r="L2" s="1"/>
      <c r="M2" s="1"/>
      <c r="N2" s="1" t="s">
        <v>187</v>
      </c>
    </row>
    <row r="3" spans="1:16" x14ac:dyDescent="0.3">
      <c r="I3" s="1"/>
      <c r="J3" s="1"/>
      <c r="K3" s="1"/>
      <c r="L3" s="1"/>
      <c r="M3" s="1"/>
      <c r="N3" s="1"/>
    </row>
    <row r="4" spans="1:16" x14ac:dyDescent="0.3">
      <c r="I4" s="1"/>
      <c r="J4" s="1"/>
      <c r="K4" s="1"/>
      <c r="L4" s="1"/>
      <c r="M4" s="1"/>
      <c r="N4" s="1"/>
    </row>
    <row r="5" spans="1:16" x14ac:dyDescent="0.3">
      <c r="I5" s="1"/>
      <c r="J5" s="1"/>
      <c r="K5" s="1"/>
      <c r="L5" s="1"/>
      <c r="M5" s="1"/>
      <c r="N5" s="1"/>
    </row>
    <row r="6" spans="1:16" ht="11.25" customHeight="1" x14ac:dyDescent="0.3">
      <c r="A6" s="57" t="s">
        <v>186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</row>
    <row r="7" spans="1:16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6" x14ac:dyDescent="0.3">
      <c r="A8" s="42"/>
      <c r="B8" s="42"/>
      <c r="C8" s="42"/>
      <c r="D8" s="42"/>
      <c r="E8" s="42"/>
      <c r="F8" s="42"/>
      <c r="G8" s="42"/>
      <c r="H8" s="42"/>
      <c r="I8" s="42"/>
      <c r="J8" s="20"/>
      <c r="K8" s="20"/>
      <c r="L8" s="20"/>
      <c r="M8" s="20"/>
      <c r="N8" s="20"/>
    </row>
    <row r="10" spans="1:16" ht="33.75" customHeight="1" x14ac:dyDescent="0.3">
      <c r="A10" s="43" t="s">
        <v>0</v>
      </c>
      <c r="B10" s="44" t="s">
        <v>1</v>
      </c>
      <c r="C10" s="45" t="s">
        <v>2</v>
      </c>
      <c r="D10" s="45"/>
      <c r="E10" s="43" t="s">
        <v>3</v>
      </c>
      <c r="F10" s="43" t="s">
        <v>4</v>
      </c>
      <c r="G10" s="48" t="s">
        <v>5</v>
      </c>
      <c r="H10" s="48" t="s">
        <v>6</v>
      </c>
      <c r="I10" s="62" t="s">
        <v>7</v>
      </c>
      <c r="J10" s="65" t="s">
        <v>8</v>
      </c>
      <c r="K10" s="65" t="s">
        <v>9</v>
      </c>
      <c r="L10" s="65"/>
      <c r="M10" s="65"/>
      <c r="N10" s="65"/>
    </row>
    <row r="11" spans="1:16" ht="27" customHeight="1" x14ac:dyDescent="0.3">
      <c r="A11" s="43"/>
      <c r="B11" s="44"/>
      <c r="C11" s="45"/>
      <c r="D11" s="45"/>
      <c r="E11" s="43"/>
      <c r="F11" s="43"/>
      <c r="G11" s="48"/>
      <c r="H11" s="48"/>
      <c r="I11" s="62"/>
      <c r="J11" s="65"/>
      <c r="K11" s="65"/>
      <c r="L11" s="65"/>
      <c r="M11" s="65"/>
      <c r="N11" s="65"/>
    </row>
    <row r="12" spans="1:16" ht="10.199999999999999" customHeight="1" x14ac:dyDescent="0.3">
      <c r="A12" s="43"/>
      <c r="B12" s="44"/>
      <c r="C12" s="46" t="s">
        <v>10</v>
      </c>
      <c r="D12" s="47" t="s">
        <v>11</v>
      </c>
      <c r="E12" s="43"/>
      <c r="F12" s="43"/>
      <c r="G12" s="48"/>
      <c r="H12" s="48"/>
      <c r="I12" s="62"/>
      <c r="J12" s="65"/>
      <c r="K12" s="65"/>
      <c r="L12" s="65"/>
      <c r="M12" s="65"/>
      <c r="N12" s="65"/>
    </row>
    <row r="13" spans="1:16" ht="25.95" customHeight="1" x14ac:dyDescent="0.3">
      <c r="A13" s="43"/>
      <c r="B13" s="44"/>
      <c r="C13" s="46"/>
      <c r="D13" s="47"/>
      <c r="E13" s="43"/>
      <c r="F13" s="43"/>
      <c r="G13" s="25" t="s">
        <v>12</v>
      </c>
      <c r="H13" s="25" t="s">
        <v>12</v>
      </c>
      <c r="I13" s="26" t="s">
        <v>12</v>
      </c>
      <c r="J13" s="65"/>
      <c r="K13" s="26" t="s">
        <v>13</v>
      </c>
      <c r="L13" s="26" t="s">
        <v>14</v>
      </c>
      <c r="M13" s="26" t="s">
        <v>15</v>
      </c>
      <c r="N13" s="26" t="s">
        <v>16</v>
      </c>
    </row>
    <row r="14" spans="1:16" x14ac:dyDescent="0.3">
      <c r="A14" s="27">
        <v>1</v>
      </c>
      <c r="B14" s="27">
        <v>2</v>
      </c>
      <c r="C14" s="27">
        <v>3</v>
      </c>
      <c r="D14" s="27">
        <v>4</v>
      </c>
      <c r="E14" s="27">
        <v>5</v>
      </c>
      <c r="F14" s="27">
        <v>6</v>
      </c>
      <c r="G14" s="27">
        <v>7</v>
      </c>
      <c r="H14" s="27">
        <v>8</v>
      </c>
      <c r="I14" s="27">
        <v>9</v>
      </c>
      <c r="J14" s="27">
        <v>10</v>
      </c>
      <c r="K14" s="27">
        <v>11</v>
      </c>
      <c r="L14" s="27">
        <v>12</v>
      </c>
      <c r="M14" s="27">
        <v>13</v>
      </c>
      <c r="N14" s="27">
        <v>14</v>
      </c>
    </row>
    <row r="15" spans="1:16" ht="40.799999999999997" x14ac:dyDescent="0.3">
      <c r="A15" s="49" t="s">
        <v>17</v>
      </c>
      <c r="B15" s="40" t="s">
        <v>18</v>
      </c>
      <c r="C15" s="8" t="s">
        <v>19</v>
      </c>
      <c r="D15" s="13" t="s">
        <v>20</v>
      </c>
      <c r="E15" s="8" t="s">
        <v>21</v>
      </c>
      <c r="F15" s="8" t="s">
        <v>22</v>
      </c>
      <c r="G15" s="16">
        <v>187.6</v>
      </c>
      <c r="H15" s="16">
        <v>144.4</v>
      </c>
      <c r="I15" s="2">
        <v>73.459999999999994</v>
      </c>
      <c r="J15" s="2">
        <f>I15*100/H15</f>
        <v>50.87257617728531</v>
      </c>
      <c r="K15" s="2" t="s">
        <v>23</v>
      </c>
      <c r="L15" s="2" t="s">
        <v>24</v>
      </c>
      <c r="M15" s="2">
        <v>1</v>
      </c>
      <c r="N15" s="28">
        <v>1</v>
      </c>
      <c r="O15" s="3"/>
      <c r="P15" s="3"/>
    </row>
    <row r="16" spans="1:16" ht="40.799999999999997" x14ac:dyDescent="0.3">
      <c r="A16" s="49"/>
      <c r="B16" s="40"/>
      <c r="C16" s="8" t="s">
        <v>25</v>
      </c>
      <c r="D16" s="13" t="s">
        <v>26</v>
      </c>
      <c r="E16" s="8" t="s">
        <v>27</v>
      </c>
      <c r="F16" s="8" t="s">
        <v>22</v>
      </c>
      <c r="G16" s="16">
        <v>439.8</v>
      </c>
      <c r="H16" s="16">
        <v>459</v>
      </c>
      <c r="I16" s="2">
        <v>458.99</v>
      </c>
      <c r="J16" s="2">
        <f t="shared" ref="J16:J55" si="0">I16*100/H16</f>
        <v>99.997821350762521</v>
      </c>
      <c r="K16" s="2" t="s">
        <v>28</v>
      </c>
      <c r="L16" s="2" t="s">
        <v>29</v>
      </c>
      <c r="M16" s="2">
        <v>0</v>
      </c>
      <c r="N16" s="28">
        <v>0</v>
      </c>
      <c r="O16" s="3"/>
      <c r="P16" s="3"/>
    </row>
    <row r="17" spans="1:16" ht="30.6" x14ac:dyDescent="0.3">
      <c r="A17" s="49"/>
      <c r="B17" s="40"/>
      <c r="C17" s="6" t="s">
        <v>30</v>
      </c>
      <c r="D17" s="7" t="s">
        <v>31</v>
      </c>
      <c r="E17" s="8" t="s">
        <v>32</v>
      </c>
      <c r="F17" s="6" t="s">
        <v>22</v>
      </c>
      <c r="G17" s="9">
        <v>1549.5</v>
      </c>
      <c r="H17" s="9">
        <v>1266.3</v>
      </c>
      <c r="I17" s="4">
        <v>1010.53</v>
      </c>
      <c r="J17" s="2">
        <f t="shared" si="0"/>
        <v>79.801784727157866</v>
      </c>
      <c r="K17" s="4" t="s">
        <v>33</v>
      </c>
      <c r="L17" s="4" t="s">
        <v>34</v>
      </c>
      <c r="M17" s="4">
        <v>1</v>
      </c>
      <c r="N17" s="29">
        <v>0</v>
      </c>
      <c r="O17" s="3"/>
      <c r="P17" s="3"/>
    </row>
    <row r="18" spans="1:16" ht="51" x14ac:dyDescent="0.3">
      <c r="A18" s="49"/>
      <c r="B18" s="40"/>
      <c r="C18" s="6" t="s">
        <v>35</v>
      </c>
      <c r="D18" s="7" t="s">
        <v>36</v>
      </c>
      <c r="E18" s="8" t="s">
        <v>37</v>
      </c>
      <c r="F18" s="6" t="s">
        <v>38</v>
      </c>
      <c r="G18" s="9">
        <v>75.900000000000006</v>
      </c>
      <c r="H18" s="9">
        <v>75.87</v>
      </c>
      <c r="I18" s="4">
        <v>75.87</v>
      </c>
      <c r="J18" s="2">
        <f t="shared" si="0"/>
        <v>100</v>
      </c>
      <c r="K18" s="4" t="s">
        <v>39</v>
      </c>
      <c r="L18" s="4" t="s">
        <v>40</v>
      </c>
      <c r="M18" s="4">
        <v>20</v>
      </c>
      <c r="N18" s="29">
        <v>16</v>
      </c>
      <c r="O18" s="3"/>
      <c r="P18" s="3"/>
    </row>
    <row r="19" spans="1:16" s="5" customFormat="1" ht="40.799999999999997" x14ac:dyDescent="0.3">
      <c r="A19" s="49"/>
      <c r="B19" s="40"/>
      <c r="C19" s="6" t="s">
        <v>41</v>
      </c>
      <c r="D19" s="7" t="s">
        <v>42</v>
      </c>
      <c r="E19" s="8" t="s">
        <v>43</v>
      </c>
      <c r="F19" s="6" t="s">
        <v>44</v>
      </c>
      <c r="G19" s="9">
        <v>0</v>
      </c>
      <c r="H19" s="9">
        <v>0</v>
      </c>
      <c r="I19" s="4">
        <v>0</v>
      </c>
      <c r="J19" s="2">
        <v>0</v>
      </c>
      <c r="K19" s="4" t="s">
        <v>45</v>
      </c>
      <c r="L19" s="4" t="s">
        <v>46</v>
      </c>
      <c r="M19" s="4">
        <v>0</v>
      </c>
      <c r="N19" s="29">
        <v>0</v>
      </c>
      <c r="O19" s="3"/>
      <c r="P19" s="3"/>
    </row>
    <row r="20" spans="1:16" s="5" customFormat="1" ht="30.6" x14ac:dyDescent="0.3">
      <c r="A20" s="49"/>
      <c r="B20" s="40"/>
      <c r="C20" s="6" t="s">
        <v>47</v>
      </c>
      <c r="D20" s="7" t="s">
        <v>48</v>
      </c>
      <c r="E20" s="8" t="s">
        <v>49</v>
      </c>
      <c r="F20" s="6" t="s">
        <v>50</v>
      </c>
      <c r="G20" s="9">
        <v>0</v>
      </c>
      <c r="H20" s="9">
        <v>0</v>
      </c>
      <c r="I20" s="4">
        <v>0</v>
      </c>
      <c r="J20" s="2">
        <v>0</v>
      </c>
      <c r="K20" s="4" t="s">
        <v>51</v>
      </c>
      <c r="L20" s="4" t="s">
        <v>52</v>
      </c>
      <c r="M20" s="4">
        <v>0</v>
      </c>
      <c r="N20" s="29">
        <v>0</v>
      </c>
      <c r="O20" s="3"/>
      <c r="P20" s="3"/>
    </row>
    <row r="21" spans="1:16" s="5" customFormat="1" ht="20.399999999999999" x14ac:dyDescent="0.3">
      <c r="A21" s="49"/>
      <c r="B21" s="40"/>
      <c r="C21" s="6" t="s">
        <v>53</v>
      </c>
      <c r="D21" s="7" t="s">
        <v>54</v>
      </c>
      <c r="E21" s="8" t="s">
        <v>37</v>
      </c>
      <c r="F21" s="6" t="s">
        <v>50</v>
      </c>
      <c r="G21" s="9">
        <v>0</v>
      </c>
      <c r="H21" s="9">
        <v>0</v>
      </c>
      <c r="I21" s="4">
        <v>0</v>
      </c>
      <c r="J21" s="2">
        <v>0</v>
      </c>
      <c r="K21" s="4" t="s">
        <v>55</v>
      </c>
      <c r="L21" s="4" t="s">
        <v>56</v>
      </c>
      <c r="M21" s="4">
        <v>0</v>
      </c>
      <c r="N21" s="29">
        <v>0</v>
      </c>
      <c r="O21" s="3"/>
      <c r="P21" s="3"/>
    </row>
    <row r="22" spans="1:16" s="5" customFormat="1" ht="20.399999999999999" x14ac:dyDescent="0.3">
      <c r="A22" s="49"/>
      <c r="B22" s="40"/>
      <c r="C22" s="6" t="s">
        <v>57</v>
      </c>
      <c r="D22" s="7" t="s">
        <v>58</v>
      </c>
      <c r="E22" s="8" t="s">
        <v>59</v>
      </c>
      <c r="F22" s="6" t="s">
        <v>50</v>
      </c>
      <c r="G22" s="9">
        <v>24.5</v>
      </c>
      <c r="H22" s="9">
        <v>24.5</v>
      </c>
      <c r="I22" s="4">
        <v>24.42</v>
      </c>
      <c r="J22" s="2">
        <f t="shared" si="0"/>
        <v>99.673469387755105</v>
      </c>
      <c r="K22" s="4" t="s">
        <v>60</v>
      </c>
      <c r="L22" s="4" t="s">
        <v>40</v>
      </c>
      <c r="M22" s="4">
        <v>2</v>
      </c>
      <c r="N22" s="29">
        <v>1</v>
      </c>
      <c r="O22" s="3"/>
      <c r="P22" s="3"/>
    </row>
    <row r="23" spans="1:16" s="5" customFormat="1" ht="20.399999999999999" x14ac:dyDescent="0.3">
      <c r="A23" s="49"/>
      <c r="B23" s="40"/>
      <c r="C23" s="6" t="s">
        <v>61</v>
      </c>
      <c r="D23" s="7" t="s">
        <v>62</v>
      </c>
      <c r="E23" s="8" t="s">
        <v>63</v>
      </c>
      <c r="F23" s="6" t="s">
        <v>50</v>
      </c>
      <c r="G23" s="9">
        <v>80</v>
      </c>
      <c r="H23" s="9">
        <v>80</v>
      </c>
      <c r="I23" s="4">
        <v>69.069999999999993</v>
      </c>
      <c r="J23" s="2">
        <f t="shared" si="0"/>
        <v>86.337499999999991</v>
      </c>
      <c r="K23" s="4" t="s">
        <v>64</v>
      </c>
      <c r="L23" s="4" t="s">
        <v>40</v>
      </c>
      <c r="M23" s="4">
        <v>11</v>
      </c>
      <c r="N23" s="29">
        <v>12</v>
      </c>
      <c r="O23" s="3"/>
      <c r="P23" s="3"/>
    </row>
    <row r="24" spans="1:16" ht="40.799999999999997" x14ac:dyDescent="0.3">
      <c r="A24" s="49"/>
      <c r="B24" s="40"/>
      <c r="C24" s="41" t="s">
        <v>65</v>
      </c>
      <c r="D24" s="41"/>
      <c r="E24" s="41"/>
      <c r="F24" s="41"/>
      <c r="G24" s="10">
        <f>SUM(G15:G23)</f>
        <v>2357.3000000000002</v>
      </c>
      <c r="H24" s="10">
        <f t="shared" ref="H24" si="1">SUM(H15:H23)</f>
        <v>2050.0699999999997</v>
      </c>
      <c r="I24" s="10">
        <f>SUM(I15:I23)</f>
        <v>1712.34</v>
      </c>
      <c r="J24" s="10">
        <f t="shared" si="0"/>
        <v>83.525928382933273</v>
      </c>
      <c r="K24" s="10" t="s">
        <v>66</v>
      </c>
      <c r="L24" s="10" t="s">
        <v>67</v>
      </c>
      <c r="M24" s="10">
        <v>4</v>
      </c>
      <c r="N24" s="30">
        <v>1</v>
      </c>
      <c r="O24" s="3"/>
      <c r="P24" s="3"/>
    </row>
    <row r="25" spans="1:16" ht="30.6" x14ac:dyDescent="0.3">
      <c r="A25" s="49"/>
      <c r="B25" s="40" t="s">
        <v>68</v>
      </c>
      <c r="C25" s="58" t="s">
        <v>69</v>
      </c>
      <c r="D25" s="60" t="s">
        <v>70</v>
      </c>
      <c r="E25" s="58" t="s">
        <v>71</v>
      </c>
      <c r="F25" s="67" t="s">
        <v>72</v>
      </c>
      <c r="G25" s="50">
        <v>522.4</v>
      </c>
      <c r="H25" s="50">
        <v>522.4</v>
      </c>
      <c r="I25" s="59">
        <v>522.4</v>
      </c>
      <c r="J25" s="59">
        <f t="shared" si="0"/>
        <v>100</v>
      </c>
      <c r="K25" s="2" t="s">
        <v>73</v>
      </c>
      <c r="L25" s="2" t="s">
        <v>74</v>
      </c>
      <c r="M25" s="2">
        <v>1</v>
      </c>
      <c r="N25" s="28">
        <v>1</v>
      </c>
      <c r="O25" s="3"/>
      <c r="P25" s="3"/>
    </row>
    <row r="26" spans="1:16" ht="30.6" x14ac:dyDescent="0.3">
      <c r="A26" s="49"/>
      <c r="B26" s="40"/>
      <c r="C26" s="58"/>
      <c r="D26" s="60"/>
      <c r="E26" s="58"/>
      <c r="F26" s="67"/>
      <c r="G26" s="50"/>
      <c r="H26" s="50"/>
      <c r="I26" s="59"/>
      <c r="J26" s="59" t="e">
        <f t="shared" si="0"/>
        <v>#DIV/0!</v>
      </c>
      <c r="K26" s="2" t="s">
        <v>75</v>
      </c>
      <c r="L26" s="2" t="s">
        <v>76</v>
      </c>
      <c r="M26" s="2">
        <v>6</v>
      </c>
      <c r="N26" s="28">
        <v>6</v>
      </c>
      <c r="O26" s="3"/>
      <c r="P26" s="3"/>
    </row>
    <row r="27" spans="1:16" ht="51" x14ac:dyDescent="0.3">
      <c r="A27" s="49"/>
      <c r="B27" s="40"/>
      <c r="C27" s="58"/>
      <c r="D27" s="60"/>
      <c r="E27" s="58"/>
      <c r="F27" s="67"/>
      <c r="G27" s="50"/>
      <c r="H27" s="50"/>
      <c r="I27" s="59"/>
      <c r="J27" s="59" t="e">
        <f t="shared" si="0"/>
        <v>#DIV/0!</v>
      </c>
      <c r="K27" s="2" t="s">
        <v>77</v>
      </c>
      <c r="L27" s="2" t="s">
        <v>78</v>
      </c>
      <c r="M27" s="2">
        <v>6</v>
      </c>
      <c r="N27" s="28" t="s">
        <v>183</v>
      </c>
      <c r="O27" s="3"/>
      <c r="P27" s="3"/>
    </row>
    <row r="28" spans="1:16" ht="30.6" x14ac:dyDescent="0.3">
      <c r="A28" s="49"/>
      <c r="B28" s="40"/>
      <c r="C28" s="58"/>
      <c r="D28" s="60"/>
      <c r="E28" s="58"/>
      <c r="F28" s="67"/>
      <c r="G28" s="50"/>
      <c r="H28" s="50"/>
      <c r="I28" s="59"/>
      <c r="J28" s="59" t="e">
        <f t="shared" si="0"/>
        <v>#DIV/0!</v>
      </c>
      <c r="K28" s="2" t="s">
        <v>79</v>
      </c>
      <c r="L28" s="2" t="s">
        <v>80</v>
      </c>
      <c r="M28" s="2">
        <v>4</v>
      </c>
      <c r="N28" s="28">
        <v>0</v>
      </c>
      <c r="O28" s="3"/>
      <c r="P28" s="3"/>
    </row>
    <row r="29" spans="1:16" ht="30.6" x14ac:dyDescent="0.3">
      <c r="A29" s="49"/>
      <c r="B29" s="40"/>
      <c r="C29" s="58"/>
      <c r="D29" s="60"/>
      <c r="E29" s="58"/>
      <c r="F29" s="67"/>
      <c r="G29" s="50"/>
      <c r="H29" s="50"/>
      <c r="I29" s="59"/>
      <c r="J29" s="59" t="e">
        <f t="shared" si="0"/>
        <v>#DIV/0!</v>
      </c>
      <c r="K29" s="2" t="s">
        <v>81</v>
      </c>
      <c r="L29" s="2" t="s">
        <v>82</v>
      </c>
      <c r="M29" s="2">
        <v>100</v>
      </c>
      <c r="N29" s="28" t="s">
        <v>184</v>
      </c>
      <c r="O29" s="3"/>
      <c r="P29" s="3"/>
    </row>
    <row r="30" spans="1:16" ht="45.6" customHeight="1" x14ac:dyDescent="0.3">
      <c r="A30" s="49"/>
      <c r="B30" s="40"/>
      <c r="C30" s="41" t="s">
        <v>83</v>
      </c>
      <c r="D30" s="41"/>
      <c r="E30" s="41"/>
      <c r="F30" s="41"/>
      <c r="G30" s="10">
        <f>SUM(G25:G25)</f>
        <v>522.4</v>
      </c>
      <c r="H30" s="10">
        <f>SUM(H25:H25)</f>
        <v>522.4</v>
      </c>
      <c r="I30" s="10">
        <f>SUM(I25:I25)</f>
        <v>522.4</v>
      </c>
      <c r="J30" s="10">
        <f t="shared" si="0"/>
        <v>100</v>
      </c>
      <c r="K30" s="10" t="s">
        <v>84</v>
      </c>
      <c r="L30" s="10" t="s">
        <v>85</v>
      </c>
      <c r="M30" s="10" t="s">
        <v>86</v>
      </c>
      <c r="N30" s="30">
        <v>10</v>
      </c>
      <c r="O30" s="3"/>
      <c r="P30" s="3"/>
    </row>
    <row r="31" spans="1:16" ht="48" customHeight="1" x14ac:dyDescent="0.3">
      <c r="A31" s="49"/>
      <c r="B31" s="36"/>
      <c r="C31" s="37"/>
      <c r="D31" s="37"/>
      <c r="E31" s="37"/>
      <c r="F31" s="37"/>
      <c r="G31" s="10"/>
      <c r="H31" s="10"/>
      <c r="I31" s="10"/>
      <c r="J31" s="10"/>
      <c r="K31" s="10" t="s">
        <v>87</v>
      </c>
      <c r="L31" s="10" t="s">
        <v>88</v>
      </c>
      <c r="M31" s="10" t="s">
        <v>89</v>
      </c>
      <c r="N31" s="30">
        <v>1.32</v>
      </c>
      <c r="O31" s="3"/>
      <c r="P31" s="3"/>
    </row>
    <row r="32" spans="1:16" ht="20.399999999999999" x14ac:dyDescent="0.3">
      <c r="A32" s="49"/>
      <c r="B32" s="64" t="s">
        <v>90</v>
      </c>
      <c r="C32" s="8" t="s">
        <v>91</v>
      </c>
      <c r="D32" s="23" t="s">
        <v>92</v>
      </c>
      <c r="E32" s="8" t="s">
        <v>37</v>
      </c>
      <c r="F32" s="23" t="s">
        <v>50</v>
      </c>
      <c r="G32" s="14">
        <v>3174</v>
      </c>
      <c r="H32" s="14">
        <v>3183.5</v>
      </c>
      <c r="I32" s="11">
        <v>3183.39</v>
      </c>
      <c r="J32" s="11">
        <f t="shared" si="0"/>
        <v>99.996544683524419</v>
      </c>
      <c r="K32" s="11" t="s">
        <v>93</v>
      </c>
      <c r="L32" s="11" t="s">
        <v>94</v>
      </c>
      <c r="M32" s="11">
        <v>4400000</v>
      </c>
      <c r="N32" s="31">
        <v>4518371</v>
      </c>
      <c r="O32" s="3"/>
      <c r="P32" s="3"/>
    </row>
    <row r="33" spans="1:16" ht="20.399999999999999" x14ac:dyDescent="0.3">
      <c r="A33" s="49"/>
      <c r="B33" s="64"/>
      <c r="C33" s="8" t="s">
        <v>95</v>
      </c>
      <c r="D33" s="13" t="s">
        <v>96</v>
      </c>
      <c r="E33" s="8" t="s">
        <v>37</v>
      </c>
      <c r="F33" s="23" t="s">
        <v>50</v>
      </c>
      <c r="G33" s="14">
        <v>35</v>
      </c>
      <c r="H33" s="14">
        <v>15</v>
      </c>
      <c r="I33" s="11">
        <v>14.2</v>
      </c>
      <c r="J33" s="11">
        <f t="shared" si="0"/>
        <v>94.666666666666671</v>
      </c>
      <c r="K33" s="11" t="s">
        <v>97</v>
      </c>
      <c r="L33" s="11" t="s">
        <v>98</v>
      </c>
      <c r="M33" s="11">
        <v>256</v>
      </c>
      <c r="N33" s="31">
        <v>130</v>
      </c>
      <c r="O33" s="3"/>
      <c r="P33" s="3"/>
    </row>
    <row r="34" spans="1:16" ht="20.399999999999999" x14ac:dyDescent="0.3">
      <c r="A34" s="49"/>
      <c r="B34" s="64"/>
      <c r="C34" s="8" t="s">
        <v>99</v>
      </c>
      <c r="D34" s="13" t="s">
        <v>100</v>
      </c>
      <c r="E34" s="8" t="s">
        <v>37</v>
      </c>
      <c r="F34" s="23" t="s">
        <v>50</v>
      </c>
      <c r="G34" s="14">
        <v>248.2</v>
      </c>
      <c r="H34" s="14">
        <v>248.2</v>
      </c>
      <c r="I34" s="11">
        <v>178.54</v>
      </c>
      <c r="J34" s="11">
        <f t="shared" si="0"/>
        <v>71.933924254633368</v>
      </c>
      <c r="K34" s="11" t="s">
        <v>101</v>
      </c>
      <c r="L34" s="11" t="s">
        <v>102</v>
      </c>
      <c r="M34" s="11">
        <v>10</v>
      </c>
      <c r="N34" s="31">
        <v>14</v>
      </c>
      <c r="O34" s="3"/>
      <c r="P34" s="3"/>
    </row>
    <row r="35" spans="1:16" ht="30.6" x14ac:dyDescent="0.3">
      <c r="A35" s="49"/>
      <c r="B35" s="64"/>
      <c r="C35" s="8" t="s">
        <v>103</v>
      </c>
      <c r="D35" s="13" t="s">
        <v>104</v>
      </c>
      <c r="E35" s="8" t="s">
        <v>37</v>
      </c>
      <c r="F35" s="12" t="s">
        <v>50</v>
      </c>
      <c r="G35" s="38">
        <v>835</v>
      </c>
      <c r="H35" s="38">
        <v>1355</v>
      </c>
      <c r="I35" s="2">
        <v>1354.96</v>
      </c>
      <c r="J35" s="11">
        <f t="shared" si="0"/>
        <v>99.997047970479699</v>
      </c>
      <c r="K35" s="2" t="s">
        <v>105</v>
      </c>
      <c r="L35" s="2" t="s">
        <v>106</v>
      </c>
      <c r="M35" s="2">
        <v>100</v>
      </c>
      <c r="N35" s="28">
        <v>100</v>
      </c>
      <c r="O35" s="3"/>
      <c r="P35" s="3"/>
    </row>
    <row r="36" spans="1:16" s="5" customFormat="1" ht="20.399999999999999" x14ac:dyDescent="0.3">
      <c r="A36" s="49"/>
      <c r="B36" s="64"/>
      <c r="C36" s="8" t="s">
        <v>107</v>
      </c>
      <c r="D36" s="13" t="s">
        <v>108</v>
      </c>
      <c r="E36" s="8" t="s">
        <v>109</v>
      </c>
      <c r="F36" s="12" t="s">
        <v>50</v>
      </c>
      <c r="G36" s="16">
        <v>1453</v>
      </c>
      <c r="H36" s="16">
        <v>933</v>
      </c>
      <c r="I36" s="2">
        <v>932.93</v>
      </c>
      <c r="J36" s="11">
        <f t="shared" si="0"/>
        <v>99.9924973204716</v>
      </c>
      <c r="K36" s="2" t="s">
        <v>110</v>
      </c>
      <c r="L36" s="2" t="s">
        <v>111</v>
      </c>
      <c r="M36" s="2">
        <v>100</v>
      </c>
      <c r="N36" s="28">
        <v>64</v>
      </c>
      <c r="O36" s="3"/>
      <c r="P36" s="3"/>
    </row>
    <row r="37" spans="1:16" s="5" customFormat="1" ht="22.5" customHeight="1" x14ac:dyDescent="0.3">
      <c r="A37" s="49"/>
      <c r="B37" s="64"/>
      <c r="C37" s="58" t="s">
        <v>112</v>
      </c>
      <c r="D37" s="69" t="s">
        <v>113</v>
      </c>
      <c r="E37" s="58" t="s">
        <v>114</v>
      </c>
      <c r="F37" s="69" t="s">
        <v>50</v>
      </c>
      <c r="G37" s="61">
        <v>2100</v>
      </c>
      <c r="H37" s="61">
        <v>2100</v>
      </c>
      <c r="I37" s="68">
        <v>2100</v>
      </c>
      <c r="J37" s="68">
        <f t="shared" si="0"/>
        <v>100</v>
      </c>
      <c r="K37" s="11" t="s">
        <v>115</v>
      </c>
      <c r="L37" s="11" t="s">
        <v>116</v>
      </c>
      <c r="M37" s="11">
        <v>9</v>
      </c>
      <c r="N37" s="31">
        <v>0</v>
      </c>
      <c r="O37" s="3"/>
      <c r="P37" s="3"/>
    </row>
    <row r="38" spans="1:16" s="5" customFormat="1" ht="30.6" x14ac:dyDescent="0.3">
      <c r="A38" s="49"/>
      <c r="B38" s="64"/>
      <c r="C38" s="58"/>
      <c r="D38" s="69"/>
      <c r="E38" s="58"/>
      <c r="F38" s="69"/>
      <c r="G38" s="61"/>
      <c r="H38" s="61"/>
      <c r="I38" s="68"/>
      <c r="J38" s="68" t="e">
        <f t="shared" si="0"/>
        <v>#DIV/0!</v>
      </c>
      <c r="K38" s="11" t="s">
        <v>117</v>
      </c>
      <c r="L38" s="11" t="s">
        <v>118</v>
      </c>
      <c r="M38" s="11">
        <v>7</v>
      </c>
      <c r="N38" s="31">
        <v>0</v>
      </c>
      <c r="O38" s="3"/>
      <c r="P38" s="3"/>
    </row>
    <row r="39" spans="1:16" s="5" customFormat="1" ht="20.399999999999999" x14ac:dyDescent="0.3">
      <c r="A39" s="49"/>
      <c r="B39" s="64"/>
      <c r="C39" s="8" t="s">
        <v>119</v>
      </c>
      <c r="D39" s="12" t="s">
        <v>120</v>
      </c>
      <c r="E39" s="8" t="s">
        <v>37</v>
      </c>
      <c r="F39" s="23" t="s">
        <v>50</v>
      </c>
      <c r="G39" s="14">
        <v>22.4</v>
      </c>
      <c r="H39" s="14">
        <v>22.4</v>
      </c>
      <c r="I39" s="11">
        <v>0</v>
      </c>
      <c r="J39" s="11">
        <f t="shared" si="0"/>
        <v>0</v>
      </c>
      <c r="K39" s="11" t="s">
        <v>121</v>
      </c>
      <c r="L39" s="11" t="s">
        <v>122</v>
      </c>
      <c r="M39" s="11">
        <v>5</v>
      </c>
      <c r="N39" s="31">
        <v>2</v>
      </c>
      <c r="O39" s="3"/>
      <c r="P39" s="3"/>
    </row>
    <row r="40" spans="1:16" s="5" customFormat="1" x14ac:dyDescent="0.3">
      <c r="A40" s="49"/>
      <c r="B40" s="64"/>
      <c r="C40" s="8" t="s">
        <v>123</v>
      </c>
      <c r="D40" s="12" t="s">
        <v>124</v>
      </c>
      <c r="E40" s="8" t="s">
        <v>63</v>
      </c>
      <c r="F40" s="23" t="s">
        <v>50</v>
      </c>
      <c r="G40" s="14">
        <v>18.2</v>
      </c>
      <c r="H40" s="14">
        <v>18.2</v>
      </c>
      <c r="I40" s="11">
        <v>18.149999999999999</v>
      </c>
      <c r="J40" s="11">
        <f t="shared" si="0"/>
        <v>99.725274725274716</v>
      </c>
      <c r="K40" s="11" t="s">
        <v>125</v>
      </c>
      <c r="L40" s="11" t="s">
        <v>126</v>
      </c>
      <c r="M40" s="11">
        <v>100</v>
      </c>
      <c r="N40" s="31">
        <v>100</v>
      </c>
      <c r="O40" s="3"/>
      <c r="P40" s="3"/>
    </row>
    <row r="41" spans="1:16" ht="64.95" customHeight="1" x14ac:dyDescent="0.3">
      <c r="A41" s="49"/>
      <c r="B41" s="64"/>
      <c r="C41" s="63" t="s">
        <v>127</v>
      </c>
      <c r="D41" s="63"/>
      <c r="E41" s="63"/>
      <c r="F41" s="63"/>
      <c r="G41" s="21">
        <f>SUM(G32:G40)</f>
        <v>7885.7999999999993</v>
      </c>
      <c r="H41" s="21">
        <f t="shared" ref="H41:I41" si="2">SUM(H32:H40)</f>
        <v>7875.2999999999993</v>
      </c>
      <c r="I41" s="21">
        <f t="shared" si="2"/>
        <v>7782.17</v>
      </c>
      <c r="J41" s="21">
        <f t="shared" si="0"/>
        <v>98.817441875230159</v>
      </c>
      <c r="K41" s="21" t="s">
        <v>128</v>
      </c>
      <c r="L41" s="21" t="s">
        <v>129</v>
      </c>
      <c r="M41" s="21">
        <v>3</v>
      </c>
      <c r="N41" s="32">
        <v>3</v>
      </c>
      <c r="O41" s="3"/>
      <c r="P41" s="3"/>
    </row>
    <row r="42" spans="1:16" ht="11.25" customHeight="1" x14ac:dyDescent="0.3">
      <c r="A42" s="49"/>
      <c r="B42" s="51" t="s">
        <v>130</v>
      </c>
      <c r="C42" s="51"/>
      <c r="D42" s="51"/>
      <c r="E42" s="51"/>
      <c r="F42" s="51"/>
      <c r="G42" s="24">
        <f>G41+G30+G24</f>
        <v>10765.5</v>
      </c>
      <c r="H42" s="24">
        <f>H41+H30+H24</f>
        <v>10447.769999999999</v>
      </c>
      <c r="I42" s="24">
        <f>I41+I30+I24</f>
        <v>10016.91</v>
      </c>
      <c r="J42" s="24">
        <f t="shared" si="0"/>
        <v>95.876057761608465</v>
      </c>
      <c r="K42" s="24"/>
      <c r="L42" s="24"/>
      <c r="M42" s="24"/>
      <c r="N42" s="33"/>
      <c r="O42" s="3"/>
      <c r="P42" s="3"/>
    </row>
    <row r="43" spans="1:16" ht="27" customHeight="1" x14ac:dyDescent="0.3">
      <c r="A43" s="49" t="s">
        <v>131</v>
      </c>
      <c r="B43" s="40" t="s">
        <v>132</v>
      </c>
      <c r="C43" s="58" t="s">
        <v>133</v>
      </c>
      <c r="D43" s="60" t="s">
        <v>134</v>
      </c>
      <c r="E43" s="58" t="s">
        <v>71</v>
      </c>
      <c r="F43" s="58" t="s">
        <v>50</v>
      </c>
      <c r="G43" s="50">
        <v>92</v>
      </c>
      <c r="H43" s="50">
        <v>92</v>
      </c>
      <c r="I43" s="59">
        <v>91.73</v>
      </c>
      <c r="J43" s="59">
        <f t="shared" si="0"/>
        <v>99.706521739130437</v>
      </c>
      <c r="K43" s="2" t="s">
        <v>135</v>
      </c>
      <c r="L43" s="2" t="s">
        <v>136</v>
      </c>
      <c r="M43" s="2">
        <v>4</v>
      </c>
      <c r="N43" s="28">
        <v>0</v>
      </c>
      <c r="O43" s="3"/>
      <c r="P43" s="3"/>
    </row>
    <row r="44" spans="1:16" ht="20.399999999999999" x14ac:dyDescent="0.3">
      <c r="A44" s="49"/>
      <c r="B44" s="40"/>
      <c r="C44" s="58"/>
      <c r="D44" s="60"/>
      <c r="E44" s="58"/>
      <c r="F44" s="58"/>
      <c r="G44" s="50"/>
      <c r="H44" s="50"/>
      <c r="I44" s="59"/>
      <c r="J44" s="59" t="e">
        <f t="shared" si="0"/>
        <v>#DIV/0!</v>
      </c>
      <c r="K44" s="2" t="s">
        <v>137</v>
      </c>
      <c r="L44" s="2" t="s">
        <v>136</v>
      </c>
      <c r="M44" s="2">
        <v>1</v>
      </c>
      <c r="N44" s="28">
        <v>1</v>
      </c>
      <c r="O44" s="3"/>
      <c r="P44" s="3"/>
    </row>
    <row r="45" spans="1:16" ht="20.399999999999999" x14ac:dyDescent="0.3">
      <c r="A45" s="49"/>
      <c r="B45" s="40"/>
      <c r="C45" s="58"/>
      <c r="D45" s="60"/>
      <c r="E45" s="58"/>
      <c r="F45" s="58"/>
      <c r="G45" s="50"/>
      <c r="H45" s="50"/>
      <c r="I45" s="59"/>
      <c r="J45" s="59" t="e">
        <f t="shared" si="0"/>
        <v>#DIV/0!</v>
      </c>
      <c r="K45" s="2" t="s">
        <v>138</v>
      </c>
      <c r="L45" s="2" t="s">
        <v>139</v>
      </c>
      <c r="M45" s="2">
        <v>1</v>
      </c>
      <c r="N45" s="28">
        <v>0</v>
      </c>
      <c r="O45" s="3"/>
      <c r="P45" s="3"/>
    </row>
    <row r="46" spans="1:16" ht="20.399999999999999" x14ac:dyDescent="0.3">
      <c r="A46" s="49"/>
      <c r="B46" s="40"/>
      <c r="C46" s="58"/>
      <c r="D46" s="60"/>
      <c r="E46" s="58"/>
      <c r="F46" s="58"/>
      <c r="G46" s="50"/>
      <c r="H46" s="50"/>
      <c r="I46" s="59"/>
      <c r="J46" s="59" t="e">
        <f t="shared" si="0"/>
        <v>#DIV/0!</v>
      </c>
      <c r="K46" s="2" t="s">
        <v>140</v>
      </c>
      <c r="L46" s="2" t="s">
        <v>102</v>
      </c>
      <c r="M46" s="2">
        <v>30</v>
      </c>
      <c r="N46" s="28">
        <v>9</v>
      </c>
      <c r="O46" s="3"/>
      <c r="P46" s="3"/>
    </row>
    <row r="47" spans="1:16" ht="30.6" x14ac:dyDescent="0.3">
      <c r="A47" s="49"/>
      <c r="B47" s="40"/>
      <c r="C47" s="58"/>
      <c r="D47" s="60"/>
      <c r="E47" s="58"/>
      <c r="F47" s="58"/>
      <c r="G47" s="50"/>
      <c r="H47" s="50"/>
      <c r="I47" s="59"/>
      <c r="J47" s="59" t="e">
        <f t="shared" si="0"/>
        <v>#DIV/0!</v>
      </c>
      <c r="K47" s="2" t="s">
        <v>141</v>
      </c>
      <c r="L47" s="2" t="s">
        <v>142</v>
      </c>
      <c r="M47" s="2">
        <v>500</v>
      </c>
      <c r="N47" s="28">
        <v>0</v>
      </c>
      <c r="O47" s="3"/>
      <c r="P47" s="3"/>
    </row>
    <row r="48" spans="1:16" x14ac:dyDescent="0.3">
      <c r="A48" s="49"/>
      <c r="B48" s="40"/>
      <c r="C48" s="58"/>
      <c r="D48" s="60"/>
      <c r="E48" s="58"/>
      <c r="F48" s="58"/>
      <c r="G48" s="50"/>
      <c r="H48" s="50"/>
      <c r="I48" s="59"/>
      <c r="J48" s="59" t="e">
        <f t="shared" si="0"/>
        <v>#DIV/0!</v>
      </c>
      <c r="K48" s="2" t="s">
        <v>143</v>
      </c>
      <c r="L48" s="2" t="s">
        <v>144</v>
      </c>
      <c r="M48" s="2">
        <v>1</v>
      </c>
      <c r="N48" s="28">
        <v>0</v>
      </c>
      <c r="O48" s="3"/>
      <c r="P48" s="3"/>
    </row>
    <row r="49" spans="1:16" ht="20.399999999999999" x14ac:dyDescent="0.3">
      <c r="A49" s="49"/>
      <c r="B49" s="40"/>
      <c r="C49" s="58"/>
      <c r="D49" s="60"/>
      <c r="E49" s="58"/>
      <c r="F49" s="58"/>
      <c r="G49" s="50"/>
      <c r="H49" s="50"/>
      <c r="I49" s="59"/>
      <c r="J49" s="59" t="e">
        <f t="shared" si="0"/>
        <v>#DIV/0!</v>
      </c>
      <c r="K49" s="2" t="s">
        <v>145</v>
      </c>
      <c r="L49" s="2" t="s">
        <v>146</v>
      </c>
      <c r="M49" s="2">
        <v>1</v>
      </c>
      <c r="N49" s="28">
        <v>1</v>
      </c>
      <c r="O49" s="3"/>
      <c r="P49" s="3"/>
    </row>
    <row r="50" spans="1:16" ht="20.399999999999999" x14ac:dyDescent="0.3">
      <c r="A50" s="49"/>
      <c r="B50" s="40"/>
      <c r="C50" s="8" t="s">
        <v>147</v>
      </c>
      <c r="D50" s="13" t="s">
        <v>148</v>
      </c>
      <c r="E50" s="8" t="s">
        <v>71</v>
      </c>
      <c r="F50" s="8" t="s">
        <v>50</v>
      </c>
      <c r="G50" s="16">
        <v>192.9</v>
      </c>
      <c r="H50" s="16">
        <v>192.9</v>
      </c>
      <c r="I50" s="2">
        <v>48.92</v>
      </c>
      <c r="J50" s="2">
        <f t="shared" si="0"/>
        <v>25.360290305857959</v>
      </c>
      <c r="K50" s="2" t="s">
        <v>149</v>
      </c>
      <c r="L50" s="2" t="s">
        <v>146</v>
      </c>
      <c r="M50" s="2">
        <v>25</v>
      </c>
      <c r="N50" s="28">
        <v>34</v>
      </c>
      <c r="O50" s="3"/>
      <c r="P50" s="3"/>
    </row>
    <row r="51" spans="1:16" x14ac:dyDescent="0.3">
      <c r="A51" s="49"/>
      <c r="B51" s="40"/>
      <c r="C51" s="8" t="s">
        <v>150</v>
      </c>
      <c r="D51" s="13" t="s">
        <v>151</v>
      </c>
      <c r="E51" s="8" t="s">
        <v>71</v>
      </c>
      <c r="F51" s="8" t="s">
        <v>38</v>
      </c>
      <c r="G51" s="16">
        <v>36.4</v>
      </c>
      <c r="H51" s="16">
        <v>36.369999999999997</v>
      </c>
      <c r="I51" s="2">
        <v>20.7</v>
      </c>
      <c r="J51" s="2">
        <f t="shared" si="0"/>
        <v>56.915039868023101</v>
      </c>
      <c r="K51" s="2" t="s">
        <v>152</v>
      </c>
      <c r="L51" s="2" t="s">
        <v>153</v>
      </c>
      <c r="M51" s="2">
        <v>1</v>
      </c>
      <c r="N51" s="28">
        <v>1</v>
      </c>
      <c r="O51" s="3"/>
      <c r="P51" s="3"/>
    </row>
    <row r="52" spans="1:16" ht="40.799999999999997" x14ac:dyDescent="0.3">
      <c r="A52" s="49"/>
      <c r="B52" s="40"/>
      <c r="C52" s="41" t="s">
        <v>154</v>
      </c>
      <c r="D52" s="41"/>
      <c r="E52" s="41"/>
      <c r="F52" s="41"/>
      <c r="G52" s="22">
        <f>SUM(G43:G51)</f>
        <v>321.29999999999995</v>
      </c>
      <c r="H52" s="22">
        <f t="shared" ref="H52:I52" si="3">SUM(H43:H51)</f>
        <v>321.27</v>
      </c>
      <c r="I52" s="22">
        <f t="shared" si="3"/>
        <v>161.35</v>
      </c>
      <c r="J52" s="22">
        <f t="shared" si="0"/>
        <v>50.222554237868465</v>
      </c>
      <c r="K52" s="22" t="s">
        <v>155</v>
      </c>
      <c r="L52" s="22" t="s">
        <v>156</v>
      </c>
      <c r="M52" s="22">
        <v>5</v>
      </c>
      <c r="N52" s="34">
        <v>5</v>
      </c>
      <c r="O52" s="3"/>
      <c r="P52" s="3"/>
    </row>
    <row r="53" spans="1:16" x14ac:dyDescent="0.3">
      <c r="A53" s="49"/>
      <c r="B53" s="40" t="s">
        <v>157</v>
      </c>
      <c r="C53" s="8" t="s">
        <v>158</v>
      </c>
      <c r="D53" s="13" t="s">
        <v>159</v>
      </c>
      <c r="E53" s="8" t="s">
        <v>71</v>
      </c>
      <c r="F53" s="8" t="s">
        <v>50</v>
      </c>
      <c r="G53" s="16">
        <v>50</v>
      </c>
      <c r="H53" s="16">
        <v>70</v>
      </c>
      <c r="I53" s="2">
        <v>70</v>
      </c>
      <c r="J53" s="2">
        <f t="shared" si="0"/>
        <v>100</v>
      </c>
      <c r="K53" s="2" t="s">
        <v>160</v>
      </c>
      <c r="L53" s="2" t="s">
        <v>161</v>
      </c>
      <c r="M53" s="2">
        <v>43</v>
      </c>
      <c r="N53" s="28">
        <v>51</v>
      </c>
      <c r="O53" s="3"/>
      <c r="P53" s="3"/>
    </row>
    <row r="54" spans="1:16" x14ac:dyDescent="0.3">
      <c r="A54" s="49"/>
      <c r="B54" s="40"/>
      <c r="C54" s="8" t="s">
        <v>162</v>
      </c>
      <c r="D54" s="13" t="s">
        <v>163</v>
      </c>
      <c r="E54" s="8" t="s">
        <v>71</v>
      </c>
      <c r="F54" s="8" t="s">
        <v>44</v>
      </c>
      <c r="G54" s="16">
        <v>116.8</v>
      </c>
      <c r="H54" s="16">
        <v>114.5</v>
      </c>
      <c r="I54" s="2">
        <v>114.24</v>
      </c>
      <c r="J54" s="2">
        <f t="shared" si="0"/>
        <v>99.772925764192138</v>
      </c>
      <c r="K54" s="2" t="s">
        <v>164</v>
      </c>
      <c r="L54" s="2" t="s">
        <v>165</v>
      </c>
      <c r="M54" s="2">
        <v>2</v>
      </c>
      <c r="N54" s="28">
        <v>0</v>
      </c>
      <c r="O54" s="3"/>
      <c r="P54" s="3"/>
    </row>
    <row r="55" spans="1:16" ht="31.95" customHeight="1" x14ac:dyDescent="0.3">
      <c r="A55" s="49"/>
      <c r="B55" s="40"/>
      <c r="C55" s="41" t="s">
        <v>166</v>
      </c>
      <c r="D55" s="41"/>
      <c r="E55" s="41"/>
      <c r="F55" s="41"/>
      <c r="G55" s="10">
        <f>SUM(G53:G54)</f>
        <v>166.8</v>
      </c>
      <c r="H55" s="10">
        <f t="shared" ref="H55:I55" si="4">SUM(H53:H54)</f>
        <v>184.5</v>
      </c>
      <c r="I55" s="10">
        <f t="shared" si="4"/>
        <v>184.24</v>
      </c>
      <c r="J55" s="10">
        <f t="shared" si="0"/>
        <v>99.859078590785913</v>
      </c>
      <c r="K55" s="10" t="s">
        <v>167</v>
      </c>
      <c r="L55" s="10" t="s">
        <v>168</v>
      </c>
      <c r="M55" s="10">
        <v>96</v>
      </c>
      <c r="N55" s="30">
        <v>82</v>
      </c>
      <c r="O55" s="3"/>
      <c r="P55" s="3"/>
    </row>
    <row r="56" spans="1:16" ht="40.799999999999997" x14ac:dyDescent="0.3">
      <c r="A56" s="49"/>
      <c r="B56" s="36"/>
      <c r="C56" s="56"/>
      <c r="D56" s="56"/>
      <c r="E56" s="56"/>
      <c r="F56" s="56"/>
      <c r="G56" s="10"/>
      <c r="H56" s="10"/>
      <c r="I56" s="10"/>
      <c r="J56" s="10"/>
      <c r="K56" s="10" t="s">
        <v>169</v>
      </c>
      <c r="L56" s="10" t="s">
        <v>170</v>
      </c>
      <c r="M56" s="10">
        <v>74</v>
      </c>
      <c r="N56" s="30">
        <v>49</v>
      </c>
      <c r="O56" s="3"/>
      <c r="P56" s="3"/>
    </row>
    <row r="57" spans="1:16" ht="20.399999999999999" x14ac:dyDescent="0.3">
      <c r="A57" s="49"/>
      <c r="B57" s="40" t="s">
        <v>171</v>
      </c>
      <c r="C57" s="8" t="s">
        <v>172</v>
      </c>
      <c r="D57" s="13" t="s">
        <v>173</v>
      </c>
      <c r="E57" s="8" t="s">
        <v>71</v>
      </c>
      <c r="F57" s="8" t="s">
        <v>50</v>
      </c>
      <c r="G57" s="16">
        <v>0</v>
      </c>
      <c r="H57" s="16">
        <v>0</v>
      </c>
      <c r="I57" s="2">
        <v>0</v>
      </c>
      <c r="J57" s="2">
        <v>0</v>
      </c>
      <c r="K57" s="2" t="s">
        <v>175</v>
      </c>
      <c r="L57" s="2" t="s">
        <v>174</v>
      </c>
      <c r="M57" s="2" t="s">
        <v>174</v>
      </c>
      <c r="N57" s="28" t="s">
        <v>174</v>
      </c>
      <c r="O57" s="3"/>
      <c r="P57" s="3"/>
    </row>
    <row r="58" spans="1:16" ht="20.399999999999999" x14ac:dyDescent="0.3">
      <c r="A58" s="49"/>
      <c r="B58" s="40"/>
      <c r="C58" s="8" t="s">
        <v>176</v>
      </c>
      <c r="D58" s="13" t="s">
        <v>177</v>
      </c>
      <c r="E58" s="8" t="s">
        <v>71</v>
      </c>
      <c r="F58" s="8" t="s">
        <v>50</v>
      </c>
      <c r="G58" s="16">
        <v>0</v>
      </c>
      <c r="H58" s="16">
        <v>0</v>
      </c>
      <c r="I58" s="2">
        <v>0</v>
      </c>
      <c r="J58" s="2">
        <v>0</v>
      </c>
      <c r="K58" s="2" t="s">
        <v>178</v>
      </c>
      <c r="L58" s="2" t="s">
        <v>174</v>
      </c>
      <c r="M58" s="2" t="s">
        <v>174</v>
      </c>
      <c r="N58" s="28" t="s">
        <v>174</v>
      </c>
      <c r="O58" s="3"/>
      <c r="P58" s="3"/>
    </row>
    <row r="59" spans="1:16" ht="36.6" customHeight="1" x14ac:dyDescent="0.3">
      <c r="A59" s="49"/>
      <c r="B59" s="40"/>
      <c r="C59" s="41" t="s">
        <v>179</v>
      </c>
      <c r="D59" s="41"/>
      <c r="E59" s="41"/>
      <c r="F59" s="41"/>
      <c r="G59" s="10">
        <f>SUM(G57:G58)</f>
        <v>0</v>
      </c>
      <c r="H59" s="10">
        <f t="shared" ref="H59:I59" si="5">SUM(H57:H58)</f>
        <v>0</v>
      </c>
      <c r="I59" s="10">
        <f t="shared" si="5"/>
        <v>0</v>
      </c>
      <c r="J59" s="10">
        <v>0</v>
      </c>
      <c r="K59" s="10" t="s">
        <v>180</v>
      </c>
      <c r="L59" s="10" t="s">
        <v>181</v>
      </c>
      <c r="M59" s="10">
        <v>1</v>
      </c>
      <c r="N59" s="30">
        <v>1</v>
      </c>
      <c r="O59" s="3"/>
      <c r="P59" s="3"/>
    </row>
    <row r="60" spans="1:16" x14ac:dyDescent="0.3">
      <c r="A60" s="49"/>
      <c r="B60" s="53" t="s">
        <v>182</v>
      </c>
      <c r="C60" s="53"/>
      <c r="D60" s="53"/>
      <c r="E60" s="53"/>
      <c r="F60" s="53"/>
      <c r="G60" s="15">
        <f>G59+G55+G52</f>
        <v>488.09999999999997</v>
      </c>
      <c r="H60" s="15">
        <f t="shared" ref="H60:I60" si="6">H59+H55+H52</f>
        <v>505.77</v>
      </c>
      <c r="I60" s="15">
        <f t="shared" si="6"/>
        <v>345.59000000000003</v>
      </c>
      <c r="J60" s="15">
        <f t="shared" ref="J60:J61" si="7">I60*100/H60</f>
        <v>68.329477825889242</v>
      </c>
      <c r="K60" s="15"/>
      <c r="L60" s="15"/>
      <c r="M60" s="15"/>
      <c r="N60" s="35"/>
      <c r="O60" s="3"/>
      <c r="P60" s="3"/>
    </row>
    <row r="61" spans="1:16" x14ac:dyDescent="0.3">
      <c r="E61" s="66" t="s">
        <v>185</v>
      </c>
      <c r="F61" s="66"/>
      <c r="G61" s="19">
        <f>G60+G42</f>
        <v>11253.6</v>
      </c>
      <c r="H61" s="19">
        <f t="shared" ref="H61:I61" si="8">H60+H42</f>
        <v>10953.539999999999</v>
      </c>
      <c r="I61" s="19">
        <f t="shared" si="8"/>
        <v>10362.5</v>
      </c>
      <c r="J61" s="19">
        <f t="shared" si="7"/>
        <v>94.604118851074631</v>
      </c>
      <c r="K61" s="19"/>
      <c r="L61" s="19"/>
      <c r="M61" s="19"/>
      <c r="N61" s="19"/>
      <c r="O61" s="3"/>
      <c r="P61" s="3"/>
    </row>
    <row r="62" spans="1:16" x14ac:dyDescent="0.3">
      <c r="A62" s="54"/>
      <c r="B62" s="54"/>
      <c r="C62" s="54"/>
      <c r="D62" s="54"/>
      <c r="H62" s="17"/>
    </row>
    <row r="64" spans="1:16" x14ac:dyDescent="0.3">
      <c r="A64" s="55"/>
      <c r="B64" s="55"/>
      <c r="C64" s="55"/>
      <c r="D64" s="55"/>
    </row>
    <row r="65" spans="1:4" x14ac:dyDescent="0.3">
      <c r="A65" s="52"/>
      <c r="B65" s="52"/>
      <c r="C65" s="52"/>
      <c r="D65" s="52"/>
    </row>
    <row r="67" spans="1:4" x14ac:dyDescent="0.3">
      <c r="A67" s="55"/>
      <c r="B67" s="55"/>
      <c r="C67" s="55"/>
      <c r="D67" s="55"/>
    </row>
    <row r="68" spans="1:4" x14ac:dyDescent="0.3">
      <c r="A68" s="52"/>
      <c r="B68" s="52"/>
      <c r="C68" s="52"/>
      <c r="D68" s="52"/>
    </row>
    <row r="70" spans="1:4" x14ac:dyDescent="0.3">
      <c r="A70" s="55"/>
      <c r="B70" s="55"/>
      <c r="C70" s="55"/>
      <c r="D70" s="55"/>
    </row>
    <row r="71" spans="1:4" x14ac:dyDescent="0.3">
      <c r="A71" s="52"/>
      <c r="B71" s="52"/>
      <c r="C71" s="52"/>
      <c r="D71" s="52"/>
    </row>
  </sheetData>
  <mergeCells count="64">
    <mergeCell ref="C41:F41"/>
    <mergeCell ref="B32:B41"/>
    <mergeCell ref="K10:N12"/>
    <mergeCell ref="J25:J29"/>
    <mergeCell ref="E61:F61"/>
    <mergeCell ref="C30:F30"/>
    <mergeCell ref="J10:J13"/>
    <mergeCell ref="C25:C29"/>
    <mergeCell ref="D25:D29"/>
    <mergeCell ref="E25:E29"/>
    <mergeCell ref="F25:F29"/>
    <mergeCell ref="I37:I38"/>
    <mergeCell ref="J37:J38"/>
    <mergeCell ref="D37:D38"/>
    <mergeCell ref="E37:E38"/>
    <mergeCell ref="F37:F38"/>
    <mergeCell ref="A6:N7"/>
    <mergeCell ref="C43:C49"/>
    <mergeCell ref="J43:J49"/>
    <mergeCell ref="I43:I49"/>
    <mergeCell ref="H43:H49"/>
    <mergeCell ref="G43:G49"/>
    <mergeCell ref="F43:F49"/>
    <mergeCell ref="E43:E49"/>
    <mergeCell ref="D43:D49"/>
    <mergeCell ref="H25:H29"/>
    <mergeCell ref="I25:I29"/>
    <mergeCell ref="G37:G38"/>
    <mergeCell ref="H37:H38"/>
    <mergeCell ref="C37:C38"/>
    <mergeCell ref="I10:I12"/>
    <mergeCell ref="H10:H12"/>
    <mergeCell ref="A71:D71"/>
    <mergeCell ref="B60:F60"/>
    <mergeCell ref="A62:D62"/>
    <mergeCell ref="A64:D64"/>
    <mergeCell ref="A65:D65"/>
    <mergeCell ref="A67:D67"/>
    <mergeCell ref="A43:A60"/>
    <mergeCell ref="C59:F59"/>
    <mergeCell ref="A70:D70"/>
    <mergeCell ref="C55:F55"/>
    <mergeCell ref="A68:D68"/>
    <mergeCell ref="B43:B52"/>
    <mergeCell ref="C56:F56"/>
    <mergeCell ref="C52:F52"/>
    <mergeCell ref="B57:B59"/>
    <mergeCell ref="B53:B55"/>
    <mergeCell ref="H2:I2"/>
    <mergeCell ref="B15:B24"/>
    <mergeCell ref="C24:F24"/>
    <mergeCell ref="B25:B30"/>
    <mergeCell ref="A8:I8"/>
    <mergeCell ref="A10:A13"/>
    <mergeCell ref="B10:B13"/>
    <mergeCell ref="C10:D11"/>
    <mergeCell ref="F10:F13"/>
    <mergeCell ref="C12:C13"/>
    <mergeCell ref="D12:D13"/>
    <mergeCell ref="E10:E13"/>
    <mergeCell ref="G10:G12"/>
    <mergeCell ref="A15:A42"/>
    <mergeCell ref="G25:G29"/>
    <mergeCell ref="B42:F42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 Ekonominio konkurencingumo</vt:lpstr>
      <vt:lpstr>'01 Ekonominio konkurencingumo'!Print_Area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Greitiun-Zaranka</cp:lastModifiedBy>
  <cp:revision/>
  <cp:lastPrinted>2025-09-25T14:37:01Z</cp:lastPrinted>
  <dcterms:created xsi:type="dcterms:W3CDTF">2017-03-20T14:23:01Z</dcterms:created>
  <dcterms:modified xsi:type="dcterms:W3CDTF">2025-09-25T14:37:06Z</dcterms:modified>
  <cp:category/>
  <cp:contentStatus/>
</cp:coreProperties>
</file>