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vrsa1-my.sharepoint.com/personal/justyna_greitiun-zaranka_vrsa_lt/Documents/Desktop/SVP įgyvendinimo ataskaita 2024/SVP ataskaitos lentelės 2025/"/>
    </mc:Choice>
  </mc:AlternateContent>
  <xr:revisionPtr revIDLastSave="288" documentId="13_ncr:1_{055FC6F6-F455-4CA0-ACBF-B491C79B6229}" xr6:coauthVersionLast="47" xr6:coauthVersionMax="47" xr10:uidLastSave="{8FDEF751-6E31-4E2E-8983-A6199B949BCC}"/>
  <bookViews>
    <workbookView xWindow="-108" yWindow="-108" windowWidth="23256" windowHeight="13896" xr2:uid="{00000000-000D-0000-FFFF-FFFF00000000}"/>
  </bookViews>
  <sheets>
    <sheet name="03 Susisiekimo ir gatvių apš..." sheetId="1" r:id="rId1"/>
  </sheets>
  <definedNames>
    <definedName name="_xlnm._FilterDatabase" localSheetId="0" hidden="1">'03 Susisiekimo ir gatvių apš...'!$C$14:$I$55</definedName>
    <definedName name="_xlnm.Print_Area" localSheetId="0">'03 Susisiekimo ir gatvių apš...'!$A$1:$N$57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45" i="1"/>
  <c r="J50" i="1"/>
  <c r="J38" i="1"/>
  <c r="J37" i="1"/>
  <c r="J20" i="1"/>
  <c r="J21" i="1"/>
  <c r="J23" i="1"/>
  <c r="J24" i="1"/>
  <c r="J27" i="1"/>
  <c r="J30" i="1"/>
  <c r="J31" i="1"/>
  <c r="J18" i="1"/>
  <c r="J16" i="1"/>
  <c r="J15" i="1"/>
  <c r="I54" i="1"/>
  <c r="I36" i="1"/>
  <c r="H54" i="1" l="1"/>
  <c r="J54" i="1" s="1"/>
  <c r="G54" i="1"/>
  <c r="H39" i="1"/>
  <c r="I39" i="1"/>
  <c r="G39" i="1"/>
  <c r="H36" i="1"/>
  <c r="J36" i="1" s="1"/>
  <c r="G36" i="1"/>
  <c r="H17" i="1"/>
  <c r="I17" i="1"/>
  <c r="G17" i="1"/>
  <c r="J39" i="1" l="1"/>
  <c r="J17" i="1"/>
  <c r="I55" i="1"/>
  <c r="G55" i="1"/>
  <c r="H55" i="1"/>
  <c r="J55" i="1" l="1"/>
  <c r="H56" i="1"/>
  <c r="G56" i="1"/>
  <c r="I56" i="1" l="1"/>
  <c r="J56" i="1" s="1"/>
</calcChain>
</file>

<file path=xl/sharedStrings.xml><?xml version="1.0" encoding="utf-8"?>
<sst xmlns="http://schemas.openxmlformats.org/spreadsheetml/2006/main" count="260" uniqueCount="201">
  <si>
    <t>Tikslas</t>
  </si>
  <si>
    <t>Uždavinys</t>
  </si>
  <si>
    <t>Priemonė</t>
  </si>
  <si>
    <t>Planinis terminas</t>
  </si>
  <si>
    <t>Finansavimo šaltinis</t>
  </si>
  <si>
    <t>2024 m. planuojamos išlaidos (pagal 2024-2026 m. SVP)</t>
  </si>
  <si>
    <t>Patvirtinti 2024 m. asignavimai</t>
  </si>
  <si>
    <t>2024 m. panaudotos lėšos</t>
  </si>
  <si>
    <t>Įvykdymas (%)</t>
  </si>
  <si>
    <t>Stebėsenos rodikliai</t>
  </si>
  <si>
    <t>Kodas</t>
  </si>
  <si>
    <t>Pavadinimas</t>
  </si>
  <si>
    <t>tūkst. Eur.</t>
  </si>
  <si>
    <t>kodas</t>
  </si>
  <si>
    <t>pavadinimas ir mato vnt.</t>
  </si>
  <si>
    <t>planuotos reikšmės</t>
  </si>
  <si>
    <t>faktinės reikšmės</t>
  </si>
  <si>
    <t>03.01</t>
  </si>
  <si>
    <t>03.01.01</t>
  </si>
  <si>
    <t>03.01.01.02</t>
  </si>
  <si>
    <t>Kelių ir gatvių remontas bei priežiūra seniūnijose (žvyrkelių greideriavimas, asfaltbetonio duobių remontas,  žvyro ir asfalto dangų įrengimas, žymėjimas ir pan.)</t>
  </si>
  <si>
    <t>2022 -2026</t>
  </si>
  <si>
    <t>VB</t>
  </si>
  <si>
    <t>R-03.01.01.02-1</t>
  </si>
  <si>
    <t xml:space="preserve"> Suremontuotų kelių ir gatvių seniūnijose ilgis km</t>
  </si>
  <si>
    <t>03.01.01.03</t>
  </si>
  <si>
    <t>Projektavimo darbų, ekspertizių, defektavimo atlikimas, išpildomųjų ir topografinių nuotraukų sudarymas ir techninio projekto atlikimas ir pan.</t>
  </si>
  <si>
    <t>nuolat</t>
  </si>
  <si>
    <t>VB, SB</t>
  </si>
  <si>
    <t>R-03.01.01.03-1</t>
  </si>
  <si>
    <t xml:space="preserve"> Atliktų kelių, gatvių projektų, techninės priežiūros objektų skaičius vnt.</t>
  </si>
  <si>
    <t>Atlikti kasmetinius rajono kelių ir miestelių ir kaimų gatvių priežiūros darbus - iš viso:</t>
  </si>
  <si>
    <t>E-03.01.01-1</t>
  </si>
  <si>
    <t>Ataskaitiniais metais 
sutaisytų 
vietinės reikšmės kelių (gatvių) su patobulintomis dangomis 
ir bendro vietinės reikšmės kelių su patobulinta danga 
tinklo santykis
(proc.)</t>
  </si>
  <si>
    <t>03.01.02</t>
  </si>
  <si>
    <t>03.01.02.05</t>
  </si>
  <si>
    <t>Vietinės reikšmės gatvių transporto infrastruktūros vystymas Skaidiškių k. Nemėžio sen., Vilniaus r. (Kaštonų g., Akacijų g., Beržų g.)</t>
  </si>
  <si>
    <t>2018-2024</t>
  </si>
  <si>
    <t>ES, SB</t>
  </si>
  <si>
    <t>R-03.01.02.05-1</t>
  </si>
  <si>
    <t>Rekonstruojamų kelių, gatvių, vnt.</t>
  </si>
  <si>
    <t>03.01.02.08</t>
  </si>
  <si>
    <t>Avižienių sen., Bukiškio k., Nesvyžiaus g. rekonstrukcija</t>
  </si>
  <si>
    <t>2021 -2027</t>
  </si>
  <si>
    <t>R-03.01.02.08-1</t>
  </si>
  <si>
    <t xml:space="preserve"> Rekonstruojamų kelių, gatvių vnt.</t>
  </si>
  <si>
    <t>03.01.02.11</t>
  </si>
  <si>
    <t>Galinės k., Aukštųjų Rusokų v.s., Mažosios Riešės v.s., Galinės ir Kalno gatvių nuo valstybinės reikšmės rajoninio kelio Nr. 5237 iki valstybinės reikšmės rajoninio kelio Nr. 5214 rekonstruoti, Avižienių sen.</t>
  </si>
  <si>
    <t>2020 -2025</t>
  </si>
  <si>
    <t>R-03.01.02.11-1</t>
  </si>
  <si>
    <t>03.01.02.12</t>
  </si>
  <si>
    <t>Zujūnų sen., Upės g. kapitalinis remontas</t>
  </si>
  <si>
    <t>2018 -2027</t>
  </si>
  <si>
    <t>R-03.01.02.12-1</t>
  </si>
  <si>
    <t>03.01.02.13</t>
  </si>
  <si>
    <t>Vilniaus rajono, Riešės seniūnijos, Purnuškių k., Miškinių k., Plačiosios g. ir Sodininkų g. gatvių nuo valstybinės reikšmės magistralinio kelio Nr. A14 iki Dvaro g., Pikeliškių k. rekonstrukcija</t>
  </si>
  <si>
    <t>2020 -2027</t>
  </si>
  <si>
    <t>R-03.01.02.13-1</t>
  </si>
  <si>
    <t>03.01.02.17</t>
  </si>
  <si>
    <t>Vilniaus rajono, Zujūnų seniūnijos, Geležių k., Česlovo Milošo g. Balandiškių k., Česlovo Milošo g.  Maskoliškių k., Česlovo Milošo g.   Pūstalaukio k., Česlovo Milošo g.  Pilikonių k., Česlovo Milošo g.  ir Leičių k., Česlovo Milošo g.  kapitalinis remontas</t>
  </si>
  <si>
    <t>VB,SB</t>
  </si>
  <si>
    <t>R-03.01.02.17-1</t>
  </si>
  <si>
    <t>03.01.02.20</t>
  </si>
  <si>
    <t>Vilniaus rajono, Avižienių seniūnijos, Lindiniškių k. Riešės, Ilgosios, Lindiniškių ir Liepų gatvių kapitalinis remontas</t>
  </si>
  <si>
    <t>R-03.01.02.20-1</t>
  </si>
  <si>
    <t>03.01.02.23</t>
  </si>
  <si>
    <t>Vilniaus rajono, Riešės seniūnijos, Liubavo kaimo, Malūno gatvės kapitalinis remontas</t>
  </si>
  <si>
    <t>R-03.01.02.23-1</t>
  </si>
  <si>
    <t>03.01.02.24</t>
  </si>
  <si>
    <t xml:space="preserve">Vilniaus r. Avižienių sen., Gilužių k., Skardžio g. (Nr. VL9838), Saldenės k., Pievų g. (Nr. VL9817), Pikutiškių k., Pievų g. (Nr. VL7959) ir nuo Vilniaus m. ribos per Europos parką iki Skirgiškių gyvenvietės Vilniaus r. žemės paėmimas visuomenės poreikiams </t>
  </si>
  <si>
    <t>2024-2027</t>
  </si>
  <si>
    <t>R-03.01.02.24-1</t>
  </si>
  <si>
    <t>Teritorijų planavimo dokumentų sk.</t>
  </si>
  <si>
    <t>03.01.02.25</t>
  </si>
  <si>
    <t>Vilniaus r. Avižienių sen., Saldenės k., Kernavės g. (Nr. VL7980) kapitalinis remontas</t>
  </si>
  <si>
    <t>R-03.01.02.25-1</t>
  </si>
  <si>
    <t xml:space="preserve"> Remontuojamų  kelių, gatvių vnt.</t>
  </si>
  <si>
    <t>03.01.02.26</t>
  </si>
  <si>
    <t>Vilniaus r. Mickūnų sen., Egliškių k. Egliškių g. ir Skaisterių k. Ateities g. kapitaliniai remontai</t>
  </si>
  <si>
    <t>R-03.01.02.26-1</t>
  </si>
  <si>
    <t>03.01.02.27</t>
  </si>
  <si>
    <t>Vilniaus r. Nemėžio sen. Stankutiškių k. Klebniškių g (VL7223), Daržininkų k. Klebniškių g. (VL7102) kapitalinis remontas</t>
  </si>
  <si>
    <t>VB,SB, IL</t>
  </si>
  <si>
    <t>R-03.01.02.27-1</t>
  </si>
  <si>
    <t>03.01.02.28</t>
  </si>
  <si>
    <t>Susisiekimo komunikacijų statybos, rekonstravimo ir remonto, dalyvaujant fiziniams ir juridiniams asmenims</t>
  </si>
  <si>
    <t>2024-2026</t>
  </si>
  <si>
    <t>SB</t>
  </si>
  <si>
    <t>R-03.01.02.28-1</t>
  </si>
  <si>
    <t>Pasirašytų sutarčių skaičius, vnt.</t>
  </si>
  <si>
    <t>03.01.02.29</t>
  </si>
  <si>
    <t>Pagirių sen., Pagirių k., Vingių g. (VL8069) kapitalinis remontas, įrengiant asfalto dangą</t>
  </si>
  <si>
    <t>R-03.01.02.29-1</t>
  </si>
  <si>
    <t>Teritorijų planavimo dokumentu sk.</t>
  </si>
  <si>
    <t>03.01.02.30</t>
  </si>
  <si>
    <t xml:space="preserve">Žemės paėmimas visuomenės poreikiams Vilniaus r.:
1. Šatrininkų sen., Grigaičių k., J. Montvilo g. (VL8758);
2. Šatrininkų sen., Grigaičių k., S. Vorotinskio g. (VL8763);
3. Avižienių sen., Avižienių k., Lubinų g. (VL9833);
4. Avižienių sen., Avižienių k., Parko g. (VL7945);
5. Avižienių sen., Bajorų k., Šaulio g. (VL7977);
6. Avižienių sen., Bajorų k., Žemuogių g. (VL9802);
7. Avižienių sen., Bukiškio k., Sedulų g.;
8.Avižienių sen., Avižienių k., Ožiarūčių g. dublis;
9. Riešės sen., Didžiosios Riešės k., Molėtų g. dublis;
10. Zujūnų sen., Naujakiemio k., Upės g. (VL7396);
11. Pagirių sen., Baltosios Vokės k., Parko g. </t>
  </si>
  <si>
    <t>2024-2029</t>
  </si>
  <si>
    <t>SB, VB</t>
  </si>
  <si>
    <t>R-03.01.02.30-1</t>
  </si>
  <si>
    <t>Teritorijų planavimo dokumentų skaičius, vnt.</t>
  </si>
  <si>
    <t>03.01.02.31</t>
  </si>
  <si>
    <t>Valstybinės reikšmės krašto kelio Nr. 108 Vievis–Maišiagala–Nemenčinė (Nemenčinės m. Bažnyčios g. ir Švenčionių g.) asfaltbetonio dangos remontas</t>
  </si>
  <si>
    <t>R-03.01.02.31-1</t>
  </si>
  <si>
    <t>Suremontuotų kelių skaičius, vnt.</t>
  </si>
  <si>
    <t>03.01.02.32</t>
  </si>
  <si>
    <t>Vilniaus r. sav., Nemenčinės m. sen., Nemenčinės m., Kalno g. (Nr. VL7770) rekonstrukcija</t>
  </si>
  <si>
    <t>R-03.01.02.32-1</t>
  </si>
  <si>
    <t>03.01.02.33</t>
  </si>
  <si>
    <t>Zujūnų sen. Čekoniškių km., tiltelio per Čekonės upę rekonstrukcija</t>
  </si>
  <si>
    <t>R-03.01.02.33-1</t>
  </si>
  <si>
    <t>Rekonstruojamų tiltelių, vnt.</t>
  </si>
  <si>
    <t>Rekonstruoti ir įrengti naujus rajono kelius ir kelio statinius, miestelių ir kaimų gatves - iš viso:</t>
  </si>
  <si>
    <t>E-03.01.02</t>
  </si>
  <si>
    <t>Ataskaitiniais metais nutiestų, rekonstruotų 
vietinės reikšmės kelių (gatvių) su patobulintomis dangomis 
ir bendro vietinės reikšmės kelių su patobulinta danga 
tinklo santykis
(proc.)</t>
  </si>
  <si>
    <t>03.01.03</t>
  </si>
  <si>
    <t>03.01.03.01</t>
  </si>
  <si>
    <t>Apšvietimo infrastruktūros išlaikymo išlaidos ir elektros energijos tinklų įrengimas Vilniaus r.</t>
  </si>
  <si>
    <t>R-03.01.03.01-1</t>
  </si>
  <si>
    <t>Skirta lėšų, proc.</t>
  </si>
  <si>
    <t>03.01.03.06</t>
  </si>
  <si>
    <t>Gatvių apšvietimo modernizavimas Vilniaus r.</t>
  </si>
  <si>
    <t>2020 -2026</t>
  </si>
  <si>
    <t>R-03.01.03.06-1</t>
  </si>
  <si>
    <t>Modernizuotų šviestuvų skaičius, vnt.</t>
  </si>
  <si>
    <t>Apšviesti rajono gyvenviečių gatves ir plėsti gatvių apšvietimo tinklus - iš viso:</t>
  </si>
  <si>
    <t>E-03.01.03-1</t>
  </si>
  <si>
    <t xml:space="preserve">  Įgyvendintų apšvietimo infrastruktūros plėtros ir (arba) atnaujinimo investicijų projektų skaičius (vnt.)</t>
  </si>
  <si>
    <t>03.01.04</t>
  </si>
  <si>
    <t>03.01.04.07</t>
  </si>
  <si>
    <t>Eismo saugos ir aplinkos apsaugos priemonių diegimas vietinės reikšmės gatvėse Rudaminos k., Rudaminos sen., Vilniaus r. (Mokyklos g., Žaibo g., Taikos g., Lydos g.)</t>
  </si>
  <si>
    <t>2018 -2026</t>
  </si>
  <si>
    <t>R-03.01.04.07-1</t>
  </si>
  <si>
    <t xml:space="preserve"> Saugumo priemonių diegimo skaičius vnt.</t>
  </si>
  <si>
    <t>03.01.04.08</t>
  </si>
  <si>
    <t>Eismo saugos priemonių diegimas Vilniaus r. Pagirių  sen. Baltosios Vokės  ir Vaidotų gyvenvietėje (Parko g., Krantinės g., Statybininkų g., Šaltinio g.,)</t>
  </si>
  <si>
    <t>2019 -2026</t>
  </si>
  <si>
    <t>R-03.01.04.08-1</t>
  </si>
  <si>
    <t>03.01.04.20</t>
  </si>
  <si>
    <t>Vilniaus rajono Rudaminos seniūnijos kelio ruožo „Rudamina-Šveicarai-Daubėnai“ nuo 0,00 km iki 0,97 km infrastruktūros vystymas ir eismo saugos</t>
  </si>
  <si>
    <t>2018 -2025</t>
  </si>
  <si>
    <t xml:space="preserve"> SB, ES</t>
  </si>
  <si>
    <t>R-03.01.04.20-1</t>
  </si>
  <si>
    <t xml:space="preserve"> Rekonstruota kelių km</t>
  </si>
  <si>
    <t>0,97</t>
  </si>
  <si>
    <t>03.01.04.21</t>
  </si>
  <si>
    <t>Susisiekimo komunikacijų (gatvių) susijungiančių su valstybinės reikšmės krašto keliu Nr. 108 Vievis-Maišiagala-
Nemenčinė ruožu nuo 22,680 iki 23,770 km, kuriam Maišiagaloje suteikti Kiemelių ir Mokyklos gatvių pavadinimai rekonstravimo projektas</t>
  </si>
  <si>
    <t>2022-2026</t>
  </si>
  <si>
    <t xml:space="preserve"> SB, VB</t>
  </si>
  <si>
    <t>R-03.01.04.21-1</t>
  </si>
  <si>
    <t>03.01.04.23</t>
  </si>
  <si>
    <t xml:space="preserve">Valstybinės reikšmės krašto kelio Nr. 106 Naujoji Vilnia–Rudamina–Vaidotai ruožo nuo 13,190 iki 14,450 km kapitalinis remontas, suremontuojant kelio dangą, įrengiant lietaus nuotekų nuleidimo sistemą, įrengiant / suremontuojant takus ir pėsčiųjų perėjimo (-ų) per kelią organizavimo priemones“ </t>
  </si>
  <si>
    <t>2021-2027</t>
  </si>
  <si>
    <t>R-03.01.04.23-1</t>
  </si>
  <si>
    <t xml:space="preserve"> Suremontuota kelio infrastruktūra km</t>
  </si>
  <si>
    <t>03.01.04.24</t>
  </si>
  <si>
    <t>Valstybinės reikšmės krašto kelio Nr. 103 Vilnius–Polockas ruožo nuo 14,575 iki 16,920 km rekonstravimas įrengiant pėsčiųjų ir dviračių takus</t>
  </si>
  <si>
    <t>R-03.01.04.24-1</t>
  </si>
  <si>
    <t xml:space="preserve"> Pėsčiųjų ir dviračių takų įrengimas km</t>
  </si>
  <si>
    <t>2,35</t>
  </si>
  <si>
    <t>03.01.04.25</t>
  </si>
  <si>
    <t>Valstybinės reikšmės rajoninio kelio Nr. 5222 Sapiegiškės–Sužionys–Dirmeitai 3,850 km paprastasis remontas, kairėje kelio pusėje įrengiant autobuso laukimo paviljoną; Valstybinės reikšmės rajoninio kelio Nr. 5215 Nemenčinė–Sužionys–Jonėnai 5,440 km paprastasis remontas, dešinėje kelio pusėje įrengiant autobuso laukimo paviljoną</t>
  </si>
  <si>
    <t>2020-2025</t>
  </si>
  <si>
    <t>R-03.01.04.25-1</t>
  </si>
  <si>
    <t xml:space="preserve"> Autobusų laukimo paviljonų įrengimas vnt.</t>
  </si>
  <si>
    <t>03.01.04.27</t>
  </si>
  <si>
    <t>Valstybinės reikšmės krašto kelio Nr. 171 Bukiškis–Sudervė–Dūkštos ruožų nuo 0 iki 10.125 km kapitalinis remontas, įrengiant takus</t>
  </si>
  <si>
    <t>R-03.01.04.27-1</t>
  </si>
  <si>
    <t xml:space="preserve"> Įrengta takų km</t>
  </si>
  <si>
    <t>03.01.04.29</t>
  </si>
  <si>
    <t xml:space="preserve">Valstybinės reikšmės krašto kelio Nr. 106 Naujoji Vilnia–Rudamina–Vaidotai 18,500 km kapitalinis remontas įrengiant autobusų sustojimo aikšteles; Valstybinės reikšmės krašto kelio Nr. 106 Naujoji Vilnia–Rudamina–Vaidotai 4,495 ir 7,280 km kapitalinis remontas įrengiant autobusų sustojimo aikšteles; Valstybinės reikšmės rajoninio kelio Nr. 101 Vilnius–Šumskas 10,191 km kapitalinis remontas įrengiant autobusų sustojimo aikštelę
</t>
  </si>
  <si>
    <t>R-03.01.04.29-1</t>
  </si>
  <si>
    <t xml:space="preserve"> Įrengtos autobusų sustojimo aikštelės vnt.</t>
  </si>
  <si>
    <t>03.01.04.30</t>
  </si>
  <si>
    <t>Eismo saugos priemonių diegimas Mickūnų seniūnijoje  nuo Mokyklos g. 28, Galgių k., M. Koperniko g., Galgių k. iki Meldų g. 29A. Galgių k.</t>
  </si>
  <si>
    <t>2023-2026</t>
  </si>
  <si>
    <t>R-03.01.04.30-1</t>
  </si>
  <si>
    <t>03.01.04.31</t>
  </si>
  <si>
    <t xml:space="preserve"> Eismo saugos priemonių diegimas Mickūnų seniūnijoje  nuo Užupio g. 17, Mickūnų mstl. iki Mickūnų glž.</t>
  </si>
  <si>
    <t>2023-2025</t>
  </si>
  <si>
    <t>R-03.01.04.31-1</t>
  </si>
  <si>
    <t>03.01.04.32</t>
  </si>
  <si>
    <t>Valstybinės reikšmės rajoninio kelio Nr. 5210 Bendoriai–Riešė–Kalinas ruožo nuo 4,740 iki 4,790 km kapitalinis remontas, įrengiant taką kairėje kelio pusėje</t>
  </si>
  <si>
    <t>2024-2025</t>
  </si>
  <si>
    <t>R-03.01.04.32-1</t>
  </si>
  <si>
    <t xml:space="preserve"> Įrengta pėsčiųjų takų km</t>
  </si>
  <si>
    <t>03.01.04.33</t>
  </si>
  <si>
    <t>Valstybinės reikšmės rajoninio kelio Nr. 5216 Privažiuojamasis kelias prie Nemenčinės nuo kelio Vilnius–Švenčionys–Zarasai 2,480 km paprastasis remontas, įrengiant pėsčiųjų perėjimo per kelią organizavimo priemonę bei tako jungtį</t>
  </si>
  <si>
    <t>R-03.01.04.33-1</t>
  </si>
  <si>
    <t xml:space="preserve"> Įrengta pėsčiųjų perėja ir tako jungtis vnt.</t>
  </si>
  <si>
    <t>03.01.04.34</t>
  </si>
  <si>
    <t>Eismo saugos priemonių diegimas Vilniaus r. Mickūnų sen. Galgių k., Galgių g.</t>
  </si>
  <si>
    <t>R-03.01.04.34-1</t>
  </si>
  <si>
    <t>Sudaryti saugias sąlygas rajono keliuose, miestelių bei kaimų gatvėse pėstiesiems ir dviratininkams - iš viso:</t>
  </si>
  <si>
    <t>E-03.01.04-1</t>
  </si>
  <si>
    <t xml:space="preserve">  Kelių eismo įvykių, kuriuose sužeisti arba žuvo žmonės, skaičius (vnt.)</t>
  </si>
  <si>
    <t>Plėtoti rajono gyventojams patogią ir saugią susisiekimo sistemą - iš viso:</t>
  </si>
  <si>
    <t>0,10</t>
  </si>
  <si>
    <t>0,80</t>
  </si>
  <si>
    <t>Iš viso pagal 03 programą:</t>
  </si>
  <si>
    <t xml:space="preserve">      VILNIAUS RAJONO SAVIVALDYBĖS 2024-2026 METŲ STRATEGINIO VEIKLOS PLANO 2024 METŲ ĮGYVENDINIMO ATASKAITA (SUSISIEKIMO IR GATVIŲ APŠVIETIMO INFRASTRUKTŪROS GERINIMO PROGRAMA  NR. 03)</t>
  </si>
  <si>
    <t>Vilniaus rajono 
savivaldybės tarybos
2025 m. rugsėjo 26 d. 
sprendimo Nr. T3-
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</si>
</sst>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Red]#,##0.00"/>
  </numFmts>
  <fonts count="14" x14ac:knownFonts="1">
    <font>
      <sz val="11"/>
      <color indexed="8"/>
      <name val="Calibri"/>
      <family val="2"/>
      <charset val="186"/>
    </font>
    <font>
      <sz val="9"/>
      <name val="Calibri"/>
      <family val="2"/>
    </font>
    <font>
      <b/>
      <sz val="11"/>
      <name val="Calibri"/>
      <family val="2"/>
    </font>
    <font>
      <b/>
      <sz val="8"/>
      <name val="Calibri"/>
      <family val="2"/>
    </font>
    <font>
      <sz val="8"/>
      <name val="Calibri"/>
      <family val="2"/>
    </font>
    <font>
      <b/>
      <sz val="9"/>
      <name val="Calibri"/>
      <family val="2"/>
    </font>
    <font>
      <sz val="7"/>
      <name val="Calibri"/>
      <family val="2"/>
    </font>
    <font>
      <sz val="8"/>
      <name val="Calibri"/>
      <family val="2"/>
      <charset val="186"/>
    </font>
    <font>
      <sz val="8"/>
      <name val="Times New Roman"/>
      <family val="1"/>
    </font>
    <font>
      <b/>
      <sz val="8"/>
      <name val="Times New Roman"/>
      <family val="1"/>
    </font>
    <font>
      <sz val="8"/>
      <color theme="1"/>
      <name val="Times New Roman"/>
      <family val="1"/>
    </font>
    <font>
      <sz val="8"/>
      <color rgb="FF000000"/>
      <name val="Times New Roman"/>
      <family val="1"/>
    </font>
    <font>
      <b/>
      <sz val="8"/>
      <name val="Times New Roman"/>
      <family val="1"/>
      <charset val="186"/>
    </font>
    <font>
      <b/>
      <sz val="9"/>
      <name val="Times New Roman"/>
      <family val="1"/>
    </font>
  </fonts>
  <fills count="8">
    <fill>
      <patternFill patternType="none"/>
    </fill>
    <fill>
      <patternFill patternType="gray125"/>
    </fill>
    <fill>
      <patternFill patternType="solid">
        <fgColor rgb="FFFFCC00"/>
        <bgColor indexed="64"/>
      </patternFill>
    </fill>
    <fill>
      <patternFill patternType="solid">
        <fgColor rgb="FFFFFF99"/>
        <bgColor indexed="64"/>
      </patternFill>
    </fill>
    <fill>
      <patternFill patternType="solid">
        <fgColor rgb="FFFF9900"/>
        <bgColor indexed="64"/>
      </patternFill>
    </fill>
    <fill>
      <patternFill patternType="solid">
        <fgColor rgb="FFFFAA00"/>
        <bgColor indexed="64"/>
      </patternFill>
    </fill>
    <fill>
      <patternFill patternType="solid">
        <fgColor rgb="FFFF8800"/>
        <bgColor indexed="64"/>
      </patternFill>
    </fill>
    <fill>
      <patternFill patternType="solid">
        <fgColor theme="0"/>
        <bgColor indexed="64"/>
      </patternFill>
    </fill>
  </fills>
  <borders count="18">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medium">
        <color indexed="0"/>
      </left>
      <right style="medium">
        <color indexed="0"/>
      </right>
      <top style="medium">
        <color indexed="0"/>
      </top>
      <bottom style="thin">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hair">
        <color indexed="0"/>
      </right>
      <top style="thin">
        <color indexed="0"/>
      </top>
      <bottom style="hair">
        <color indexed="0"/>
      </bottom>
      <diagonal/>
    </border>
    <border>
      <left style="hair">
        <color indexed="0"/>
      </left>
      <right style="thin">
        <color indexed="0"/>
      </right>
      <top style="thin">
        <color indexed="0"/>
      </top>
      <bottom style="hair">
        <color indexed="0"/>
      </bottom>
      <diagonal/>
    </border>
    <border>
      <left style="thin">
        <color indexed="0"/>
      </left>
      <right style="thin">
        <color indexed="0"/>
      </right>
      <top style="hair">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style="medium">
        <color indexed="0"/>
      </left>
      <right style="thin">
        <color indexed="0"/>
      </right>
      <top style="medium">
        <color indexed="0"/>
      </top>
      <bottom style="medium">
        <color indexed="0"/>
      </bottom>
      <diagonal/>
    </border>
    <border>
      <left style="thin">
        <color indexed="64"/>
      </left>
      <right style="thin">
        <color indexed="64"/>
      </right>
      <top style="thin">
        <color indexed="64"/>
      </top>
      <bottom style="thin">
        <color indexed="64"/>
      </bottom>
      <diagonal/>
    </border>
    <border>
      <left/>
      <right/>
      <top/>
      <bottom style="thin">
        <color indexed="0"/>
      </bottom>
      <diagonal/>
    </border>
    <border>
      <left/>
      <right/>
      <top style="thin">
        <color indexed="0"/>
      </top>
      <bottom/>
      <diagonal/>
    </border>
    <border>
      <left/>
      <right/>
      <top style="thin">
        <color indexed="64"/>
      </top>
      <bottom/>
      <diagonal/>
    </border>
  </borders>
  <cellStyleXfs count="61">
    <xf numFmtId="0" fontId="0" fillId="0" borderId="0"/>
    <xf numFmtId="0" fontId="1" fillId="0" borderId="0">
      <alignment vertical="top" wrapText="1"/>
    </xf>
    <xf numFmtId="0" fontId="2" fillId="0" borderId="0">
      <alignment horizontal="left" vertical="center" wrapText="1"/>
    </xf>
    <xf numFmtId="0" fontId="2" fillId="0" borderId="0">
      <alignment horizontal="center" vertical="center" wrapText="1"/>
    </xf>
    <xf numFmtId="0" fontId="3" fillId="2" borderId="1">
      <alignment horizontal="center" vertical="center" textRotation="90" wrapText="1"/>
    </xf>
    <xf numFmtId="0" fontId="4" fillId="3" borderId="2">
      <alignment horizontal="center" vertical="center" textRotation="90" wrapText="1"/>
    </xf>
    <xf numFmtId="0" fontId="5" fillId="4" borderId="2">
      <alignment horizontal="center" vertical="center" wrapText="1"/>
    </xf>
    <xf numFmtId="0" fontId="1" fillId="4" borderId="2">
      <alignment horizontal="center" vertical="center" wrapText="1"/>
    </xf>
    <xf numFmtId="0" fontId="1" fillId="4" borderId="2">
      <alignment horizontal="center" vertical="center" textRotation="90" wrapText="1"/>
    </xf>
    <xf numFmtId="0" fontId="1" fillId="4" borderId="2">
      <alignment horizontal="center" vertical="center" wrapText="1"/>
    </xf>
    <xf numFmtId="0" fontId="1" fillId="4" borderId="2">
      <alignment horizontal="center" vertical="center" wrapText="1"/>
    </xf>
    <xf numFmtId="0" fontId="5" fillId="5" borderId="3">
      <alignment horizontal="center" vertical="center" wrapText="1"/>
    </xf>
    <xf numFmtId="0" fontId="3" fillId="6" borderId="3">
      <alignment horizontal="center" vertical="center" wrapText="1"/>
    </xf>
    <xf numFmtId="0" fontId="4" fillId="2" borderId="4">
      <alignment horizontal="center" vertical="center" wrapText="1"/>
    </xf>
    <xf numFmtId="0" fontId="4" fillId="2" borderId="5">
      <alignment horizontal="center" vertical="center" wrapText="1"/>
    </xf>
    <xf numFmtId="0" fontId="4" fillId="6" borderId="5">
      <alignment horizontal="center" vertical="center" wrapText="1"/>
    </xf>
    <xf numFmtId="0" fontId="4" fillId="5" borderId="4">
      <alignment horizontal="center" vertical="center" wrapText="1"/>
    </xf>
    <xf numFmtId="0" fontId="4" fillId="5" borderId="6">
      <alignment horizontal="center" vertical="center" wrapText="1"/>
    </xf>
    <xf numFmtId="0" fontId="1" fillId="2" borderId="5">
      <alignment horizontal="center" vertical="center" wrapText="1"/>
    </xf>
    <xf numFmtId="0" fontId="1" fillId="2" borderId="5">
      <alignment horizontal="center" vertical="center" wrapText="1"/>
    </xf>
    <xf numFmtId="0" fontId="1" fillId="2" borderId="5">
      <alignment horizontal="center" vertical="center" wrapText="1"/>
    </xf>
    <xf numFmtId="0" fontId="4" fillId="2" borderId="5">
      <alignment horizontal="center" vertical="center" wrapText="1"/>
    </xf>
    <xf numFmtId="0" fontId="4" fillId="4" borderId="5">
      <alignment horizontal="center" vertical="center" wrapText="1"/>
    </xf>
    <xf numFmtId="0" fontId="4" fillId="5" borderId="6">
      <alignment horizontal="center" vertical="center" wrapText="1"/>
    </xf>
    <xf numFmtId="0" fontId="4" fillId="2" borderId="7">
      <alignment horizontal="left" vertical="center" wrapText="1"/>
    </xf>
    <xf numFmtId="0" fontId="4" fillId="2" borderId="8">
      <alignment horizontal="right" vertical="center" wrapText="1"/>
    </xf>
    <xf numFmtId="0" fontId="4" fillId="2" borderId="5">
      <alignment horizontal="center" vertical="center"/>
    </xf>
    <xf numFmtId="0" fontId="4" fillId="2" borderId="9">
      <alignment horizontal="center" vertical="center" wrapText="1"/>
    </xf>
    <xf numFmtId="0" fontId="4" fillId="5" borderId="4">
      <alignment horizontal="center" vertical="center" wrapText="1"/>
    </xf>
    <xf numFmtId="0" fontId="6" fillId="0" borderId="10">
      <alignment horizontal="center" vertical="center" wrapText="1"/>
    </xf>
    <xf numFmtId="0" fontId="6" fillId="0" borderId="11">
      <alignment horizontal="center" vertical="center" wrapText="1"/>
    </xf>
    <xf numFmtId="0" fontId="6" fillId="0" borderId="12">
      <alignment horizontal="center" vertical="center" wrapText="1"/>
    </xf>
    <xf numFmtId="0" fontId="4" fillId="2" borderId="13">
      <alignment horizontal="center" vertical="center" wrapText="1"/>
    </xf>
    <xf numFmtId="0" fontId="4" fillId="3" borderId="5">
      <alignment horizontal="center" vertical="center" wrapText="1"/>
    </xf>
    <xf numFmtId="0" fontId="4" fillId="0" borderId="5">
      <alignment horizontal="center" vertical="center" wrapText="1"/>
    </xf>
    <xf numFmtId="0" fontId="4" fillId="0" borderId="5">
      <alignment horizontal="left" vertical="center" wrapText="1"/>
    </xf>
    <xf numFmtId="0" fontId="4" fillId="0" borderId="4">
      <alignment horizontal="left" vertical="center" wrapText="1"/>
    </xf>
    <xf numFmtId="0" fontId="4" fillId="0" borderId="7">
      <alignment horizontal="center" vertical="center" wrapText="1"/>
    </xf>
    <xf numFmtId="0" fontId="4" fillId="0" borderId="8">
      <alignment horizontal="center" vertical="center" wrapText="1"/>
    </xf>
    <xf numFmtId="0" fontId="4" fillId="0" borderId="4">
      <alignment horizontal="right" vertical="center" wrapText="1"/>
    </xf>
    <xf numFmtId="0" fontId="4" fillId="0" borderId="6">
      <alignment horizontal="right" vertical="center" wrapText="1"/>
    </xf>
    <xf numFmtId="0" fontId="4" fillId="3" borderId="5">
      <alignment horizontal="right" vertical="center" wrapText="1"/>
    </xf>
    <xf numFmtId="0" fontId="3" fillId="3" borderId="5">
      <alignment horizontal="center" vertical="center" wrapText="1"/>
    </xf>
    <xf numFmtId="0" fontId="4" fillId="3" borderId="4">
      <alignment horizontal="left" vertical="center" wrapText="1"/>
    </xf>
    <xf numFmtId="0" fontId="4" fillId="3" borderId="5">
      <alignment horizontal="center" vertical="center" wrapText="1"/>
    </xf>
    <xf numFmtId="0" fontId="4" fillId="3" borderId="7">
      <alignment horizontal="center" vertical="center" wrapText="1"/>
    </xf>
    <xf numFmtId="0" fontId="4" fillId="3" borderId="8">
      <alignment horizontal="center" vertical="center" wrapText="1"/>
    </xf>
    <xf numFmtId="0" fontId="4" fillId="3" borderId="4">
      <alignment horizontal="right" vertical="center" wrapText="1"/>
    </xf>
    <xf numFmtId="0" fontId="4" fillId="3" borderId="6">
      <alignment horizontal="right" vertical="center" wrapText="1"/>
    </xf>
    <xf numFmtId="0" fontId="3" fillId="0" borderId="6">
      <alignment horizontal="left" vertical="center" wrapText="1"/>
    </xf>
    <xf numFmtId="0" fontId="3" fillId="2" borderId="11">
      <alignment horizontal="center" vertical="center" wrapText="1"/>
    </xf>
    <xf numFmtId="0" fontId="4" fillId="2" borderId="11">
      <alignment horizontal="right" vertical="center" wrapText="1"/>
    </xf>
    <xf numFmtId="0" fontId="4" fillId="2" borderId="4">
      <alignment horizontal="left" vertical="center" wrapText="1"/>
    </xf>
    <xf numFmtId="0" fontId="4" fillId="2" borderId="5">
      <alignment horizontal="center" vertical="center" wrapText="1"/>
    </xf>
    <xf numFmtId="0" fontId="4" fillId="2" borderId="7">
      <alignment horizontal="center" vertical="center" wrapText="1"/>
    </xf>
    <xf numFmtId="0" fontId="4" fillId="2" borderId="8">
      <alignment horizontal="center" vertical="center" wrapText="1"/>
    </xf>
    <xf numFmtId="0" fontId="4" fillId="2" borderId="4">
      <alignment horizontal="right" vertical="center" wrapText="1"/>
    </xf>
    <xf numFmtId="0" fontId="4" fillId="2" borderId="6">
      <alignment horizontal="right" vertical="center" wrapText="1"/>
    </xf>
    <xf numFmtId="0" fontId="1" fillId="0" borderId="0">
      <alignment horizontal="center" vertical="center" wrapText="1"/>
    </xf>
    <xf numFmtId="0" fontId="1" fillId="0" borderId="15">
      <alignment horizontal="center" vertical="center" wrapText="1"/>
    </xf>
    <xf numFmtId="0" fontId="4" fillId="0" borderId="16">
      <alignment horizontal="center" vertical="center" wrapText="1"/>
    </xf>
  </cellStyleXfs>
  <cellXfs count="51">
    <xf numFmtId="0" fontId="0" fillId="0" borderId="0" xfId="0"/>
    <xf numFmtId="0" fontId="8" fillId="0" borderId="0" xfId="1" applyFont="1" applyAlignment="1">
      <alignment horizontal="left" vertical="top" wrapText="1"/>
    </xf>
    <xf numFmtId="0" fontId="8" fillId="0" borderId="0" xfId="1" applyFont="1" applyAlignment="1">
      <alignment horizontal="center" vertical="top" wrapText="1"/>
    </xf>
    <xf numFmtId="0" fontId="9" fillId="0" borderId="0" xfId="3" applyFont="1" applyAlignment="1">
      <alignment horizontal="left" vertical="top" wrapText="1"/>
    </xf>
    <xf numFmtId="165" fontId="8" fillId="0" borderId="0" xfId="1" applyNumberFormat="1" applyFont="1" applyAlignment="1">
      <alignment horizontal="left" vertical="top" wrapText="1"/>
    </xf>
    <xf numFmtId="4" fontId="8" fillId="0" borderId="0" xfId="1" applyNumberFormat="1" applyFont="1" applyAlignment="1">
      <alignment horizontal="left" vertical="top" wrapText="1"/>
    </xf>
    <xf numFmtId="164" fontId="9" fillId="3" borderId="14" xfId="42" applyNumberFormat="1" applyFont="1" applyBorder="1" applyAlignment="1">
      <alignment horizontal="left" vertical="top" wrapText="1"/>
    </xf>
    <xf numFmtId="0" fontId="8" fillId="7" borderId="0" xfId="1" applyFont="1" applyFill="1" applyAlignment="1">
      <alignment horizontal="left" vertical="top" wrapText="1"/>
    </xf>
    <xf numFmtId="164" fontId="9" fillId="2" borderId="14" xfId="50" applyNumberFormat="1" applyFont="1" applyBorder="1" applyAlignment="1">
      <alignment horizontal="left" vertical="top" wrapText="1"/>
    </xf>
    <xf numFmtId="4" fontId="8" fillId="7" borderId="0" xfId="1" applyNumberFormat="1" applyFont="1" applyFill="1" applyAlignment="1">
      <alignment horizontal="left" vertical="top" wrapText="1"/>
    </xf>
    <xf numFmtId="0" fontId="8" fillId="0" borderId="14" xfId="34" applyFont="1" applyBorder="1" applyAlignment="1">
      <alignment horizontal="left" vertical="top" wrapText="1"/>
    </xf>
    <xf numFmtId="0" fontId="8" fillId="0" borderId="14" xfId="35" applyFont="1" applyBorder="1" applyAlignment="1">
      <alignment horizontal="left" vertical="top" wrapText="1"/>
    </xf>
    <xf numFmtId="164" fontId="8" fillId="0" borderId="14" xfId="34" applyNumberFormat="1" applyFont="1" applyBorder="1" applyAlignment="1">
      <alignment horizontal="left" vertical="top" wrapText="1"/>
    </xf>
    <xf numFmtId="0" fontId="10" fillId="0" borderId="14" xfId="35" applyFont="1" applyBorder="1" applyAlignment="1">
      <alignment horizontal="left" vertical="top" wrapText="1"/>
    </xf>
    <xf numFmtId="0" fontId="10" fillId="0" borderId="14" xfId="0" applyFont="1" applyBorder="1" applyAlignment="1">
      <alignment horizontal="left" vertical="top" wrapText="1"/>
    </xf>
    <xf numFmtId="0" fontId="11" fillId="0" borderId="14" xfId="0" applyFont="1" applyBorder="1" applyAlignment="1">
      <alignment horizontal="left" vertical="top" wrapText="1"/>
    </xf>
    <xf numFmtId="164" fontId="9" fillId="0" borderId="0" xfId="1" applyNumberFormat="1" applyFont="1" applyAlignment="1">
      <alignment horizontal="left" vertical="top" wrapText="1"/>
    </xf>
    <xf numFmtId="2" fontId="12" fillId="2" borderId="14" xfId="26" applyNumberFormat="1" applyFont="1" applyBorder="1" applyAlignment="1">
      <alignment horizontal="left" vertical="top" wrapText="1"/>
    </xf>
    <xf numFmtId="2" fontId="8" fillId="0" borderId="0" xfId="1" applyNumberFormat="1" applyFont="1" applyAlignment="1">
      <alignment horizontal="left" vertical="top" wrapText="1"/>
    </xf>
    <xf numFmtId="0" fontId="8" fillId="0" borderId="0" xfId="1" applyFont="1">
      <alignment vertical="top" wrapText="1"/>
    </xf>
    <xf numFmtId="0" fontId="9" fillId="2" borderId="14" xfId="26" applyFont="1" applyBorder="1" applyAlignment="1">
      <alignment horizontal="left" vertical="top" wrapText="1"/>
    </xf>
    <xf numFmtId="0" fontId="8" fillId="0" borderId="14" xfId="29" applyFont="1" applyBorder="1" applyAlignment="1">
      <alignment horizontal="left" vertical="top" wrapText="1"/>
    </xf>
    <xf numFmtId="4" fontId="8" fillId="0" borderId="14" xfId="1" applyNumberFormat="1" applyFont="1" applyBorder="1" applyAlignment="1">
      <alignment horizontal="left" vertical="top" wrapText="1"/>
    </xf>
    <xf numFmtId="165" fontId="8" fillId="0" borderId="14" xfId="1" applyNumberFormat="1" applyFont="1" applyBorder="1" applyAlignment="1">
      <alignment horizontal="left" vertical="top" wrapText="1"/>
    </xf>
    <xf numFmtId="0" fontId="10" fillId="0" borderId="14" xfId="34" applyFont="1" applyBorder="1" applyAlignment="1">
      <alignment horizontal="left" vertical="top" wrapText="1"/>
    </xf>
    <xf numFmtId="2" fontId="8" fillId="0" borderId="14" xfId="1" applyNumberFormat="1" applyFont="1" applyBorder="1" applyAlignment="1">
      <alignment horizontal="left" vertical="top" wrapText="1"/>
    </xf>
    <xf numFmtId="2" fontId="8" fillId="7" borderId="14" xfId="1" applyNumberFormat="1" applyFont="1" applyFill="1" applyBorder="1" applyAlignment="1">
      <alignment horizontal="left" vertical="top" wrapText="1"/>
    </xf>
    <xf numFmtId="2" fontId="12" fillId="0" borderId="0" xfId="1" applyNumberFormat="1" applyFont="1" applyAlignment="1">
      <alignment horizontal="left" vertical="top" wrapText="1"/>
    </xf>
    <xf numFmtId="164" fontId="9" fillId="2" borderId="14" xfId="50" applyNumberFormat="1" applyFont="1" applyBorder="1" applyAlignment="1" applyProtection="1">
      <alignment horizontal="left" vertical="top" wrapText="1"/>
      <protection locked="0"/>
    </xf>
    <xf numFmtId="2" fontId="8" fillId="0" borderId="14" xfId="1" applyNumberFormat="1" applyFont="1" applyBorder="1" applyAlignment="1" applyProtection="1">
      <alignment horizontal="left" vertical="top" wrapText="1"/>
      <protection locked="0"/>
    </xf>
    <xf numFmtId="2" fontId="9" fillId="3" borderId="14" xfId="42" applyNumberFormat="1" applyFont="1" applyBorder="1" applyAlignment="1" applyProtection="1">
      <alignment horizontal="left" vertical="top" wrapText="1"/>
      <protection locked="0"/>
    </xf>
    <xf numFmtId="2" fontId="8" fillId="7" borderId="14" xfId="1" applyNumberFormat="1" applyFont="1" applyFill="1" applyBorder="1" applyAlignment="1" applyProtection="1">
      <alignment horizontal="left" vertical="top" wrapText="1"/>
      <protection locked="0"/>
    </xf>
    <xf numFmtId="0" fontId="12" fillId="0" borderId="17" xfId="1" applyFont="1" applyBorder="1" applyAlignment="1">
      <alignment horizontal="right" vertical="top" wrapText="1"/>
    </xf>
    <xf numFmtId="0" fontId="8" fillId="0" borderId="0" xfId="59" applyFont="1" applyBorder="1" applyAlignment="1">
      <alignment horizontal="left" vertical="top" wrapText="1"/>
    </xf>
    <xf numFmtId="0" fontId="8" fillId="0" borderId="0" xfId="60" applyFont="1" applyBorder="1" applyAlignment="1">
      <alignment horizontal="left" vertical="top" wrapText="1"/>
    </xf>
    <xf numFmtId="0" fontId="12" fillId="3" borderId="14" xfId="41" applyFont="1" applyBorder="1" applyAlignment="1">
      <alignment horizontal="right" vertical="top" wrapText="1"/>
    </xf>
    <xf numFmtId="0" fontId="8" fillId="2" borderId="14" xfId="51" applyFont="1" applyBorder="1" applyAlignment="1">
      <alignment horizontal="right" vertical="top" wrapText="1"/>
    </xf>
    <xf numFmtId="0" fontId="8" fillId="7" borderId="0" xfId="58" applyFont="1" applyFill="1" applyAlignment="1">
      <alignment horizontal="left" vertical="top" wrapText="1"/>
    </xf>
    <xf numFmtId="0" fontId="8" fillId="2" borderId="14" xfId="32" applyFont="1" applyBorder="1" applyAlignment="1">
      <alignment horizontal="left" vertical="top" wrapText="1"/>
    </xf>
    <xf numFmtId="0" fontId="8" fillId="3" borderId="14" xfId="33" applyFont="1" applyBorder="1" applyAlignment="1">
      <alignment horizontal="left" vertical="top" wrapText="1"/>
    </xf>
    <xf numFmtId="0" fontId="8" fillId="0" borderId="0" xfId="1" applyFont="1" applyAlignment="1">
      <alignment horizontal="left" vertical="top" wrapText="1"/>
    </xf>
    <xf numFmtId="0" fontId="9" fillId="2" borderId="14" xfId="19" applyFont="1" applyBorder="1" applyAlignment="1">
      <alignment horizontal="left" vertical="top" wrapText="1"/>
    </xf>
    <xf numFmtId="0" fontId="9" fillId="2" borderId="14" xfId="18" applyFont="1" applyBorder="1" applyAlignment="1">
      <alignment horizontal="left" vertical="top" wrapText="1"/>
    </xf>
    <xf numFmtId="0" fontId="9" fillId="4" borderId="14" xfId="10" applyFont="1" applyBorder="1" applyAlignment="1">
      <alignment horizontal="left" vertical="top" wrapText="1"/>
    </xf>
    <xf numFmtId="0" fontId="9" fillId="4" borderId="14" xfId="7" applyFont="1" applyBorder="1" applyAlignment="1">
      <alignment horizontal="left" vertical="top" textRotation="90" wrapText="1"/>
    </xf>
    <xf numFmtId="0" fontId="13" fillId="0" borderId="0" xfId="1" applyFont="1" applyAlignment="1">
      <alignment horizontal="center" vertical="top" wrapText="1"/>
    </xf>
    <xf numFmtId="0" fontId="9" fillId="2" borderId="14" xfId="4" applyFont="1" applyBorder="1" applyAlignment="1">
      <alignment horizontal="left" vertical="top" textRotation="90" wrapText="1"/>
    </xf>
    <xf numFmtId="0" fontId="9" fillId="3" borderId="14" xfId="5" applyFont="1" applyBorder="1" applyAlignment="1">
      <alignment horizontal="left" vertical="top" textRotation="90" wrapText="1"/>
    </xf>
    <xf numFmtId="0" fontId="9" fillId="4" borderId="14" xfId="6" applyFont="1" applyBorder="1" applyAlignment="1">
      <alignment horizontal="left" vertical="top" wrapText="1"/>
    </xf>
    <xf numFmtId="0" fontId="9" fillId="4" borderId="14" xfId="8" applyFont="1" applyBorder="1" applyAlignment="1">
      <alignment horizontal="left" vertical="top" textRotation="90" wrapText="1"/>
    </xf>
    <xf numFmtId="2" fontId="12" fillId="4" borderId="14" xfId="10" applyNumberFormat="1" applyFont="1" applyBorder="1">
      <alignment horizontal="center" vertical="center" wrapText="1"/>
    </xf>
  </cellXfs>
  <cellStyles count="61">
    <cellStyle name="Default" xfId="1" xr:uid="{00000000-0005-0000-0000-000000000000}"/>
    <cellStyle name="Normal" xfId="0" builtinId="0"/>
    <cellStyle name="Plm10Confirm" xfId="58" xr:uid="{00000000-0005-0000-0000-000002000000}"/>
    <cellStyle name="Plm10ConfirmA" xfId="59" xr:uid="{00000000-0005-0000-0000-000003000000}"/>
    <cellStyle name="Plm10ConfirmB" xfId="60" xr:uid="{00000000-0005-0000-0000-000004000000}"/>
    <cellStyle name="Plm10HdrLine" xfId="2" xr:uid="{00000000-0005-0000-0000-000005000000}"/>
    <cellStyle name="SvsDataLeaf" xfId="34" xr:uid="{00000000-0005-0000-0000-000006000000}"/>
    <cellStyle name="SvsDataLeafCrtEnd" xfId="38" xr:uid="{00000000-0005-0000-0000-000007000000}"/>
    <cellStyle name="SvsDataLeafCrtName" xfId="36" xr:uid="{00000000-0005-0000-0000-000008000000}"/>
    <cellStyle name="SvsDataLeafCrtStart" xfId="37" xr:uid="{00000000-0005-0000-0000-000009000000}"/>
    <cellStyle name="SvsDataLeafDoer" xfId="40" xr:uid="{00000000-0005-0000-0000-00000A000000}"/>
    <cellStyle name="SvsDataLeafDoerIns" xfId="49" xr:uid="{00000000-0005-0000-0000-00000B000000}"/>
    <cellStyle name="SvsDataLeafLeft" xfId="35" xr:uid="{00000000-0005-0000-0000-00000C000000}"/>
    <cellStyle name="SvsDataLeafOwner" xfId="39" xr:uid="{00000000-0005-0000-0000-00000D000000}"/>
    <cellStyle name="SvsDataLvl1" xfId="32" xr:uid="{00000000-0005-0000-0000-00000E000000}"/>
    <cellStyle name="SvsDataLvl1CrtEnd" xfId="55" xr:uid="{00000000-0005-0000-0000-00000F000000}"/>
    <cellStyle name="SvsDataLvl1CrtName" xfId="52" xr:uid="{00000000-0005-0000-0000-000010000000}"/>
    <cellStyle name="SvsDataLvl1CrtStart" xfId="54" xr:uid="{00000000-0005-0000-0000-000011000000}"/>
    <cellStyle name="SvsDataLvl1Default" xfId="53" xr:uid="{00000000-0005-0000-0000-000012000000}"/>
    <cellStyle name="SvsDataLvl1Doer" xfId="57" xr:uid="{00000000-0005-0000-0000-000013000000}"/>
    <cellStyle name="SvsDataLvl1Owner" xfId="56" xr:uid="{00000000-0005-0000-0000-000014000000}"/>
    <cellStyle name="SvsDataLvl1Summary" xfId="51" xr:uid="{00000000-0005-0000-0000-000015000000}"/>
    <cellStyle name="SvsDataLvl1SummFin" xfId="50" xr:uid="{00000000-0005-0000-0000-000016000000}"/>
    <cellStyle name="SvsDataLvl2" xfId="33" xr:uid="{00000000-0005-0000-0000-000017000000}"/>
    <cellStyle name="SvsDataLvl2CrtEnd" xfId="46" xr:uid="{00000000-0005-0000-0000-000018000000}"/>
    <cellStyle name="SvsDataLvl2CrtName" xfId="43" xr:uid="{00000000-0005-0000-0000-000019000000}"/>
    <cellStyle name="SvsDataLvl2CrtStart" xfId="45" xr:uid="{00000000-0005-0000-0000-00001A000000}"/>
    <cellStyle name="SvsDataLvl2Default" xfId="44" xr:uid="{00000000-0005-0000-0000-00001B000000}"/>
    <cellStyle name="SvsDataLvl2Doer" xfId="48" xr:uid="{00000000-0005-0000-0000-00001C000000}"/>
    <cellStyle name="SvsDataLvl2Owner" xfId="47" xr:uid="{00000000-0005-0000-0000-00001D000000}"/>
    <cellStyle name="SvsDataLvl2Summary" xfId="41" xr:uid="{00000000-0005-0000-0000-00001E000000}"/>
    <cellStyle name="SvsDataLvl2SummFin" xfId="42" xr:uid="{00000000-0005-0000-0000-00001F000000}"/>
    <cellStyle name="SvsHdrColnum" xfId="30" xr:uid="{00000000-0005-0000-0000-000020000000}"/>
    <cellStyle name="SvsHdrColnumFirst" xfId="29" xr:uid="{00000000-0005-0000-0000-000021000000}"/>
    <cellStyle name="SvsHdrColnumLast" xfId="31" xr:uid="{00000000-0005-0000-0000-000022000000}"/>
    <cellStyle name="SvsHdrCrt" xfId="11" xr:uid="{00000000-0005-0000-0000-000023000000}"/>
    <cellStyle name="SvsHdrCrtDates" xfId="15" xr:uid="{00000000-0005-0000-0000-000024000000}"/>
    <cellStyle name="SvsHdrCrtDescFields" xfId="14" xr:uid="{00000000-0005-0000-0000-000025000000}"/>
    <cellStyle name="SvsHdrCrtDiff" xfId="27" xr:uid="{00000000-0005-0000-0000-000026000000}"/>
    <cellStyle name="SvsHdrCrtEnd" xfId="25" xr:uid="{00000000-0005-0000-0000-000027000000}"/>
    <cellStyle name="SvsHdrCrtName" xfId="13" xr:uid="{00000000-0005-0000-0000-000028000000}"/>
    <cellStyle name="SvsHdrCrtStart" xfId="24" xr:uid="{00000000-0005-0000-0000-000029000000}"/>
    <cellStyle name="SvsHdrFin" xfId="22" xr:uid="{00000000-0005-0000-0000-00002A000000}"/>
    <cellStyle name="SvsHdrFinCurYear" xfId="9" xr:uid="{00000000-0005-0000-0000-00002B000000}"/>
    <cellStyle name="SvsHdrFinsalt" xfId="8" xr:uid="{00000000-0005-0000-0000-00002C000000}"/>
    <cellStyle name="SvsHdrFinSum" xfId="23" xr:uid="{00000000-0005-0000-0000-00002D000000}"/>
    <cellStyle name="SvsHdrFinTitle" xfId="10" xr:uid="{00000000-0005-0000-0000-00002E000000}"/>
    <cellStyle name="SvsHdrFinUom" xfId="26" xr:uid="{00000000-0005-0000-0000-00002F000000}"/>
    <cellStyle name="SvsHdrLeaf" xfId="6" xr:uid="{00000000-0005-0000-0000-000030000000}"/>
    <cellStyle name="SvsHdrLeafDesc" xfId="20" xr:uid="{00000000-0005-0000-0000-000031000000}"/>
    <cellStyle name="SvsHdrLeafName" xfId="19" xr:uid="{00000000-0005-0000-0000-000032000000}"/>
    <cellStyle name="SvsHdrLeafNr" xfId="18" xr:uid="{00000000-0005-0000-0000-000033000000}"/>
    <cellStyle name="SvsHdrLevelName1" xfId="4" xr:uid="{00000000-0005-0000-0000-000034000000}"/>
    <cellStyle name="SvsHdrLevelName2" xfId="5" xr:uid="{00000000-0005-0000-0000-000035000000}"/>
    <cellStyle name="SvsHdrPeriod" xfId="7" xr:uid="{00000000-0005-0000-0000-000036000000}"/>
    <cellStyle name="SvsHdrPeriodDates" xfId="21" xr:uid="{00000000-0005-0000-0000-000037000000}"/>
    <cellStyle name="SvsHdrRespDoer" xfId="17" xr:uid="{00000000-0005-0000-0000-000038000000}"/>
    <cellStyle name="SvsHdrRespHdr" xfId="12" xr:uid="{00000000-0005-0000-0000-000039000000}"/>
    <cellStyle name="SvsHdrRespOwner" xfId="16" xr:uid="{00000000-0005-0000-0000-00003A000000}"/>
    <cellStyle name="SvsHdrRespOwnerIns" xfId="28" xr:uid="{00000000-0005-0000-0000-00003B000000}"/>
    <cellStyle name="SvsHeader" xfId="3" xr:uid="{00000000-0005-0000-0000-00003C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zoomScale="91" zoomScaleNormal="91" workbookViewId="0">
      <selection activeCell="N2" sqref="N2"/>
    </sheetView>
  </sheetViews>
  <sheetFormatPr defaultColWidth="9.44140625" defaultRowHeight="10.199999999999999" x14ac:dyDescent="0.3"/>
  <cols>
    <col min="1" max="1" width="6.5546875" style="1" customWidth="1"/>
    <col min="2" max="2" width="8" style="1" customWidth="1"/>
    <col min="3" max="3" width="13.5546875" style="1" customWidth="1"/>
    <col min="4" max="4" width="38.109375" style="1" customWidth="1"/>
    <col min="5" max="5" width="11.44140625" style="1" customWidth="1"/>
    <col min="6" max="6" width="12.33203125" style="1" customWidth="1"/>
    <col min="7" max="7" width="14.88671875" style="1" customWidth="1"/>
    <col min="8" max="8" width="15" style="1" customWidth="1"/>
    <col min="9" max="9" width="13.33203125" style="1" customWidth="1"/>
    <col min="10" max="10" width="9.33203125" style="1" customWidth="1"/>
    <col min="11" max="11" width="15.5546875" style="1" customWidth="1"/>
    <col min="12" max="12" width="22.88671875" style="1" customWidth="1"/>
    <col min="13" max="13" width="12.6640625" style="1" customWidth="1"/>
    <col min="14" max="14" width="14.6640625" style="1" customWidth="1"/>
    <col min="15" max="16384" width="9.44140625" style="1"/>
  </cols>
  <sheetData>
    <row r="1" spans="1:14" x14ac:dyDescent="0.3">
      <c r="I1" s="18"/>
      <c r="J1" s="18"/>
      <c r="K1" s="18"/>
      <c r="L1" s="18"/>
      <c r="M1" s="18"/>
      <c r="N1" s="18"/>
    </row>
    <row r="2" spans="1:14" ht="58.95" customHeight="1" x14ac:dyDescent="0.3">
      <c r="H2" s="40"/>
      <c r="I2" s="40"/>
      <c r="N2" s="19" t="s">
        <v>200</v>
      </c>
    </row>
    <row r="6" spans="1:14" ht="11.25" customHeight="1" x14ac:dyDescent="0.3">
      <c r="A6" s="45" t="s">
        <v>199</v>
      </c>
      <c r="B6" s="45"/>
      <c r="C6" s="45"/>
      <c r="D6" s="45"/>
      <c r="E6" s="45"/>
      <c r="F6" s="45"/>
      <c r="G6" s="45"/>
      <c r="H6" s="45"/>
      <c r="I6" s="45"/>
      <c r="J6" s="45"/>
      <c r="K6" s="45"/>
      <c r="L6" s="45"/>
      <c r="M6" s="45"/>
      <c r="N6" s="45"/>
    </row>
    <row r="7" spans="1:14" ht="13.95" customHeight="1" x14ac:dyDescent="0.3">
      <c r="A7" s="45"/>
      <c r="B7" s="45"/>
      <c r="C7" s="45"/>
      <c r="D7" s="45"/>
      <c r="E7" s="45"/>
      <c r="F7" s="45"/>
      <c r="G7" s="45"/>
      <c r="H7" s="45"/>
      <c r="I7" s="45"/>
      <c r="J7" s="45"/>
      <c r="K7" s="45"/>
      <c r="L7" s="45"/>
      <c r="M7" s="45"/>
      <c r="N7" s="45"/>
    </row>
    <row r="8" spans="1:14" ht="15.75" customHeight="1" x14ac:dyDescent="0.3">
      <c r="A8" s="3"/>
      <c r="B8" s="3"/>
      <c r="C8" s="2"/>
      <c r="D8" s="2"/>
      <c r="E8" s="2"/>
      <c r="F8" s="2"/>
      <c r="G8" s="2"/>
      <c r="H8" s="2"/>
      <c r="I8" s="2"/>
    </row>
    <row r="9" spans="1:14" ht="9.75" customHeight="1" x14ac:dyDescent="0.3"/>
    <row r="10" spans="1:14" ht="32.25" customHeight="1" x14ac:dyDescent="0.3">
      <c r="A10" s="46" t="s">
        <v>0</v>
      </c>
      <c r="B10" s="47" t="s">
        <v>1</v>
      </c>
      <c r="C10" s="48" t="s">
        <v>2</v>
      </c>
      <c r="D10" s="48"/>
      <c r="E10" s="44" t="s">
        <v>3</v>
      </c>
      <c r="F10" s="49" t="s">
        <v>4</v>
      </c>
      <c r="G10" s="43" t="s">
        <v>5</v>
      </c>
      <c r="H10" s="43" t="s">
        <v>6</v>
      </c>
      <c r="I10" s="43" t="s">
        <v>7</v>
      </c>
      <c r="J10" s="50" t="s">
        <v>8</v>
      </c>
      <c r="K10" s="50" t="s">
        <v>9</v>
      </c>
      <c r="L10" s="50"/>
      <c r="M10" s="50"/>
      <c r="N10" s="50"/>
    </row>
    <row r="11" spans="1:14" ht="27" customHeight="1" x14ac:dyDescent="0.3">
      <c r="A11" s="46"/>
      <c r="B11" s="47"/>
      <c r="C11" s="48"/>
      <c r="D11" s="48"/>
      <c r="E11" s="44"/>
      <c r="F11" s="49"/>
      <c r="G11" s="43"/>
      <c r="H11" s="43"/>
      <c r="I11" s="43"/>
      <c r="J11" s="50"/>
      <c r="K11" s="50"/>
      <c r="L11" s="50"/>
      <c r="M11" s="50"/>
      <c r="N11" s="50"/>
    </row>
    <row r="12" spans="1:14" x14ac:dyDescent="0.3">
      <c r="A12" s="46"/>
      <c r="B12" s="47"/>
      <c r="C12" s="42" t="s">
        <v>10</v>
      </c>
      <c r="D12" s="41" t="s">
        <v>11</v>
      </c>
      <c r="E12" s="44"/>
      <c r="F12" s="49"/>
      <c r="G12" s="43"/>
      <c r="H12" s="43"/>
      <c r="I12" s="43"/>
      <c r="J12" s="50"/>
      <c r="K12" s="50"/>
      <c r="L12" s="50"/>
      <c r="M12" s="50"/>
      <c r="N12" s="50"/>
    </row>
    <row r="13" spans="1:14" ht="37.950000000000003" customHeight="1" x14ac:dyDescent="0.3">
      <c r="A13" s="46"/>
      <c r="B13" s="47"/>
      <c r="C13" s="42"/>
      <c r="D13" s="41"/>
      <c r="E13" s="44"/>
      <c r="F13" s="49"/>
      <c r="G13" s="20" t="s">
        <v>12</v>
      </c>
      <c r="H13" s="20" t="s">
        <v>12</v>
      </c>
      <c r="I13" s="20" t="s">
        <v>12</v>
      </c>
      <c r="J13" s="50"/>
      <c r="K13" s="17" t="s">
        <v>13</v>
      </c>
      <c r="L13" s="17" t="s">
        <v>14</v>
      </c>
      <c r="M13" s="17" t="s">
        <v>15</v>
      </c>
      <c r="N13" s="17" t="s">
        <v>16</v>
      </c>
    </row>
    <row r="14" spans="1:14" x14ac:dyDescent="0.3">
      <c r="A14" s="21">
        <v>1</v>
      </c>
      <c r="B14" s="21">
        <v>2</v>
      </c>
      <c r="C14" s="21">
        <v>3</v>
      </c>
      <c r="D14" s="21">
        <v>4</v>
      </c>
      <c r="E14" s="21">
        <v>5</v>
      </c>
      <c r="F14" s="21">
        <v>6</v>
      </c>
      <c r="G14" s="21">
        <v>7</v>
      </c>
      <c r="H14" s="21">
        <v>8</v>
      </c>
      <c r="I14" s="21">
        <v>9</v>
      </c>
      <c r="J14" s="21">
        <v>10</v>
      </c>
      <c r="K14" s="21">
        <v>11</v>
      </c>
      <c r="L14" s="21">
        <v>12</v>
      </c>
      <c r="M14" s="21">
        <v>13</v>
      </c>
      <c r="N14" s="21">
        <v>14</v>
      </c>
    </row>
    <row r="15" spans="1:14" ht="30.6" x14ac:dyDescent="0.3">
      <c r="A15" s="38" t="s">
        <v>17</v>
      </c>
      <c r="B15" s="39" t="s">
        <v>18</v>
      </c>
      <c r="C15" s="10" t="s">
        <v>19</v>
      </c>
      <c r="D15" s="11" t="s">
        <v>20</v>
      </c>
      <c r="E15" s="10" t="s">
        <v>21</v>
      </c>
      <c r="F15" s="10" t="s">
        <v>22</v>
      </c>
      <c r="G15" s="12">
        <v>5924.4</v>
      </c>
      <c r="H15" s="12">
        <v>5924.4</v>
      </c>
      <c r="I15" s="12">
        <v>5914.95</v>
      </c>
      <c r="J15" s="25">
        <f>I15*100/H15</f>
        <v>99.840490176220385</v>
      </c>
      <c r="K15" s="22" t="s">
        <v>23</v>
      </c>
      <c r="L15" s="23" t="s">
        <v>24</v>
      </c>
      <c r="M15" s="22">
        <v>40</v>
      </c>
      <c r="N15" s="29">
        <v>40</v>
      </c>
    </row>
    <row r="16" spans="1:14" ht="30.6" x14ac:dyDescent="0.3">
      <c r="A16" s="38"/>
      <c r="B16" s="39"/>
      <c r="C16" s="10" t="s">
        <v>25</v>
      </c>
      <c r="D16" s="11" t="s">
        <v>26</v>
      </c>
      <c r="E16" s="10" t="s">
        <v>27</v>
      </c>
      <c r="F16" s="10" t="s">
        <v>28</v>
      </c>
      <c r="G16" s="12">
        <v>150</v>
      </c>
      <c r="H16" s="12">
        <v>317.10000000000002</v>
      </c>
      <c r="I16" s="12">
        <v>311.95</v>
      </c>
      <c r="J16" s="25">
        <f>I16*100/H16</f>
        <v>98.375906654052343</v>
      </c>
      <c r="K16" s="22" t="s">
        <v>29</v>
      </c>
      <c r="L16" s="23" t="s">
        <v>30</v>
      </c>
      <c r="M16" s="22">
        <v>120</v>
      </c>
      <c r="N16" s="29">
        <v>120</v>
      </c>
    </row>
    <row r="17" spans="1:14" ht="82.95" customHeight="1" x14ac:dyDescent="0.3">
      <c r="A17" s="38"/>
      <c r="B17" s="39"/>
      <c r="C17" s="35" t="s">
        <v>31</v>
      </c>
      <c r="D17" s="35"/>
      <c r="E17" s="35"/>
      <c r="F17" s="35"/>
      <c r="G17" s="6">
        <f>SUM(G15:G16)</f>
        <v>6074.4</v>
      </c>
      <c r="H17" s="6">
        <f t="shared" ref="H17:I17" si="0">SUM(H15:H16)</f>
        <v>6241.5</v>
      </c>
      <c r="I17" s="6">
        <f t="shared" si="0"/>
        <v>6226.9</v>
      </c>
      <c r="J17" s="6">
        <f>I17*100/H17</f>
        <v>99.766081871345023</v>
      </c>
      <c r="K17" s="6" t="s">
        <v>32</v>
      </c>
      <c r="L17" s="6" t="s">
        <v>33</v>
      </c>
      <c r="M17" s="6" t="s">
        <v>197</v>
      </c>
      <c r="N17" s="30">
        <v>1.39</v>
      </c>
    </row>
    <row r="18" spans="1:14" ht="30.6" x14ac:dyDescent="0.3">
      <c r="A18" s="38"/>
      <c r="B18" s="39" t="s">
        <v>34</v>
      </c>
      <c r="C18" s="10" t="s">
        <v>35</v>
      </c>
      <c r="D18" s="13" t="s">
        <v>36</v>
      </c>
      <c r="E18" s="10" t="s">
        <v>37</v>
      </c>
      <c r="F18" s="10" t="s">
        <v>38</v>
      </c>
      <c r="G18" s="12">
        <v>1.7</v>
      </c>
      <c r="H18" s="12">
        <v>1.7</v>
      </c>
      <c r="I18" s="12">
        <v>0</v>
      </c>
      <c r="J18" s="25">
        <f>I18*100/H18</f>
        <v>0</v>
      </c>
      <c r="K18" s="22" t="s">
        <v>39</v>
      </c>
      <c r="L18" s="23" t="s">
        <v>40</v>
      </c>
      <c r="M18" s="22">
        <v>1</v>
      </c>
      <c r="N18" s="29">
        <v>1</v>
      </c>
    </row>
    <row r="19" spans="1:14" x14ac:dyDescent="0.3">
      <c r="A19" s="38"/>
      <c r="B19" s="39"/>
      <c r="C19" s="10" t="s">
        <v>41</v>
      </c>
      <c r="D19" s="13" t="s">
        <v>42</v>
      </c>
      <c r="E19" s="10" t="s">
        <v>43</v>
      </c>
      <c r="F19" s="10" t="s">
        <v>28</v>
      </c>
      <c r="G19" s="12">
        <v>90</v>
      </c>
      <c r="H19" s="12">
        <v>0</v>
      </c>
      <c r="I19" s="12">
        <v>0</v>
      </c>
      <c r="J19" s="25">
        <v>0</v>
      </c>
      <c r="K19" s="22" t="s">
        <v>44</v>
      </c>
      <c r="L19" s="23" t="s">
        <v>45</v>
      </c>
      <c r="M19" s="22">
        <v>0</v>
      </c>
      <c r="N19" s="29">
        <v>0</v>
      </c>
    </row>
    <row r="20" spans="1:14" ht="40.799999999999997" x14ac:dyDescent="0.3">
      <c r="A20" s="38"/>
      <c r="B20" s="39"/>
      <c r="C20" s="10" t="s">
        <v>46</v>
      </c>
      <c r="D20" s="13" t="s">
        <v>47</v>
      </c>
      <c r="E20" s="10" t="s">
        <v>48</v>
      </c>
      <c r="F20" s="10" t="s">
        <v>28</v>
      </c>
      <c r="G20" s="12">
        <v>1020</v>
      </c>
      <c r="H20" s="12">
        <v>1020</v>
      </c>
      <c r="I20" s="12">
        <v>996.08</v>
      </c>
      <c r="J20" s="25">
        <f t="shared" ref="J20:J56" si="1">I20*100/H20</f>
        <v>97.654901960784315</v>
      </c>
      <c r="K20" s="22" t="s">
        <v>49</v>
      </c>
      <c r="L20" s="23" t="s">
        <v>45</v>
      </c>
      <c r="M20" s="22">
        <v>1</v>
      </c>
      <c r="N20" s="29">
        <v>1</v>
      </c>
    </row>
    <row r="21" spans="1:14" x14ac:dyDescent="0.3">
      <c r="A21" s="38"/>
      <c r="B21" s="39"/>
      <c r="C21" s="10" t="s">
        <v>50</v>
      </c>
      <c r="D21" s="13" t="s">
        <v>51</v>
      </c>
      <c r="E21" s="10" t="s">
        <v>52</v>
      </c>
      <c r="F21" s="10" t="s">
        <v>28</v>
      </c>
      <c r="G21" s="12">
        <v>100</v>
      </c>
      <c r="H21" s="12">
        <v>100</v>
      </c>
      <c r="I21" s="12">
        <v>99.12</v>
      </c>
      <c r="J21" s="25">
        <f t="shared" si="1"/>
        <v>99.12</v>
      </c>
      <c r="K21" s="22" t="s">
        <v>53</v>
      </c>
      <c r="L21" s="23" t="s">
        <v>45</v>
      </c>
      <c r="M21" s="22">
        <v>0</v>
      </c>
      <c r="N21" s="29">
        <v>0</v>
      </c>
    </row>
    <row r="22" spans="1:14" ht="40.799999999999997" x14ac:dyDescent="0.3">
      <c r="A22" s="38"/>
      <c r="B22" s="39"/>
      <c r="C22" s="10" t="s">
        <v>54</v>
      </c>
      <c r="D22" s="11" t="s">
        <v>55</v>
      </c>
      <c r="E22" s="10" t="s">
        <v>56</v>
      </c>
      <c r="F22" s="10" t="s">
        <v>28</v>
      </c>
      <c r="G22" s="12">
        <v>0</v>
      </c>
      <c r="H22" s="12">
        <v>0</v>
      </c>
      <c r="I22" s="12">
        <v>0</v>
      </c>
      <c r="J22" s="25">
        <v>0</v>
      </c>
      <c r="K22" s="22" t="s">
        <v>57</v>
      </c>
      <c r="L22" s="23" t="s">
        <v>45</v>
      </c>
      <c r="M22" s="22">
        <v>0</v>
      </c>
      <c r="N22" s="29">
        <v>0</v>
      </c>
    </row>
    <row r="23" spans="1:14" ht="51" x14ac:dyDescent="0.3">
      <c r="A23" s="38"/>
      <c r="B23" s="39"/>
      <c r="C23" s="10" t="s">
        <v>58</v>
      </c>
      <c r="D23" s="11" t="s">
        <v>59</v>
      </c>
      <c r="E23" s="10" t="s">
        <v>48</v>
      </c>
      <c r="F23" s="10" t="s">
        <v>60</v>
      </c>
      <c r="G23" s="12">
        <v>790</v>
      </c>
      <c r="H23" s="12">
        <v>790</v>
      </c>
      <c r="I23" s="12">
        <v>787.35</v>
      </c>
      <c r="J23" s="25">
        <f t="shared" si="1"/>
        <v>99.664556962025316</v>
      </c>
      <c r="K23" s="22" t="s">
        <v>61</v>
      </c>
      <c r="L23" s="23" t="s">
        <v>45</v>
      </c>
      <c r="M23" s="22">
        <v>0</v>
      </c>
      <c r="N23" s="29">
        <v>1</v>
      </c>
    </row>
    <row r="24" spans="1:14" ht="20.399999999999999" x14ac:dyDescent="0.3">
      <c r="A24" s="38"/>
      <c r="B24" s="39"/>
      <c r="C24" s="10" t="s">
        <v>62</v>
      </c>
      <c r="D24" s="13" t="s">
        <v>63</v>
      </c>
      <c r="E24" s="10" t="s">
        <v>56</v>
      </c>
      <c r="F24" s="10" t="s">
        <v>60</v>
      </c>
      <c r="G24" s="12">
        <v>1000</v>
      </c>
      <c r="H24" s="12">
        <v>1000</v>
      </c>
      <c r="I24" s="12">
        <v>999.74</v>
      </c>
      <c r="J24" s="25">
        <f t="shared" si="1"/>
        <v>99.974000000000004</v>
      </c>
      <c r="K24" s="22" t="s">
        <v>64</v>
      </c>
      <c r="L24" s="23" t="s">
        <v>45</v>
      </c>
      <c r="M24" s="22">
        <v>0</v>
      </c>
      <c r="N24" s="29">
        <v>0</v>
      </c>
    </row>
    <row r="25" spans="1:14" ht="20.399999999999999" x14ac:dyDescent="0.3">
      <c r="A25" s="38"/>
      <c r="B25" s="39"/>
      <c r="C25" s="10" t="s">
        <v>65</v>
      </c>
      <c r="D25" s="11" t="s">
        <v>66</v>
      </c>
      <c r="E25" s="10" t="s">
        <v>56</v>
      </c>
      <c r="F25" s="10" t="s">
        <v>60</v>
      </c>
      <c r="G25" s="12">
        <v>0</v>
      </c>
      <c r="H25" s="12">
        <v>0</v>
      </c>
      <c r="I25" s="12">
        <v>0</v>
      </c>
      <c r="J25" s="25">
        <v>0</v>
      </c>
      <c r="K25" s="22" t="s">
        <v>67</v>
      </c>
      <c r="L25" s="23" t="s">
        <v>45</v>
      </c>
      <c r="M25" s="22">
        <v>0</v>
      </c>
      <c r="N25" s="29">
        <v>0</v>
      </c>
    </row>
    <row r="26" spans="1:14" ht="51" x14ac:dyDescent="0.3">
      <c r="A26" s="38"/>
      <c r="B26" s="39"/>
      <c r="C26" s="10" t="s">
        <v>68</v>
      </c>
      <c r="D26" s="11" t="s">
        <v>69</v>
      </c>
      <c r="E26" s="24" t="s">
        <v>70</v>
      </c>
      <c r="F26" s="24" t="s">
        <v>60</v>
      </c>
      <c r="G26" s="12">
        <v>20</v>
      </c>
      <c r="H26" s="12">
        <v>0</v>
      </c>
      <c r="I26" s="12">
        <v>0</v>
      </c>
      <c r="J26" s="25">
        <v>0</v>
      </c>
      <c r="K26" s="22" t="s">
        <v>71</v>
      </c>
      <c r="L26" s="23" t="s">
        <v>72</v>
      </c>
      <c r="M26" s="22">
        <v>0</v>
      </c>
      <c r="N26" s="29">
        <v>0</v>
      </c>
    </row>
    <row r="27" spans="1:14" ht="20.399999999999999" x14ac:dyDescent="0.3">
      <c r="A27" s="38"/>
      <c r="B27" s="39"/>
      <c r="C27" s="10" t="s">
        <v>73</v>
      </c>
      <c r="D27" s="11" t="s">
        <v>74</v>
      </c>
      <c r="E27" s="24" t="s">
        <v>70</v>
      </c>
      <c r="F27" s="24" t="s">
        <v>60</v>
      </c>
      <c r="G27" s="12">
        <v>480</v>
      </c>
      <c r="H27" s="12">
        <v>480</v>
      </c>
      <c r="I27" s="12">
        <v>480</v>
      </c>
      <c r="J27" s="25">
        <f t="shared" si="1"/>
        <v>100</v>
      </c>
      <c r="K27" s="22" t="s">
        <v>75</v>
      </c>
      <c r="L27" s="23" t="s">
        <v>76</v>
      </c>
      <c r="M27" s="22">
        <v>0</v>
      </c>
      <c r="N27" s="29">
        <v>1</v>
      </c>
    </row>
    <row r="28" spans="1:14" ht="20.399999999999999" x14ac:dyDescent="0.3">
      <c r="A28" s="38"/>
      <c r="B28" s="39"/>
      <c r="C28" s="10" t="s">
        <v>77</v>
      </c>
      <c r="D28" s="11" t="s">
        <v>78</v>
      </c>
      <c r="E28" s="24" t="s">
        <v>70</v>
      </c>
      <c r="F28" s="24" t="s">
        <v>60</v>
      </c>
      <c r="G28" s="12">
        <v>0</v>
      </c>
      <c r="H28" s="12">
        <v>0</v>
      </c>
      <c r="I28" s="12">
        <v>0</v>
      </c>
      <c r="J28" s="25">
        <v>0</v>
      </c>
      <c r="K28" s="22" t="s">
        <v>79</v>
      </c>
      <c r="L28" s="23" t="s">
        <v>76</v>
      </c>
      <c r="M28" s="22">
        <v>0</v>
      </c>
      <c r="N28" s="29">
        <v>0</v>
      </c>
    </row>
    <row r="29" spans="1:14" ht="30.6" x14ac:dyDescent="0.3">
      <c r="A29" s="38"/>
      <c r="B29" s="39"/>
      <c r="C29" s="10" t="s">
        <v>80</v>
      </c>
      <c r="D29" s="11" t="s">
        <v>81</v>
      </c>
      <c r="E29" s="24" t="s">
        <v>70</v>
      </c>
      <c r="F29" s="24" t="s">
        <v>82</v>
      </c>
      <c r="G29" s="12">
        <v>0</v>
      </c>
      <c r="H29" s="12">
        <v>0</v>
      </c>
      <c r="I29" s="12">
        <v>0</v>
      </c>
      <c r="J29" s="25">
        <v>0</v>
      </c>
      <c r="K29" s="22" t="s">
        <v>83</v>
      </c>
      <c r="L29" s="23" t="s">
        <v>40</v>
      </c>
      <c r="M29" s="22">
        <v>0</v>
      </c>
      <c r="N29" s="29">
        <v>0</v>
      </c>
    </row>
    <row r="30" spans="1:14" ht="20.399999999999999" x14ac:dyDescent="0.3">
      <c r="A30" s="38"/>
      <c r="B30" s="39"/>
      <c r="C30" s="10" t="s">
        <v>84</v>
      </c>
      <c r="D30" s="11" t="s">
        <v>85</v>
      </c>
      <c r="E30" s="24" t="s">
        <v>86</v>
      </c>
      <c r="F30" s="24" t="s">
        <v>87</v>
      </c>
      <c r="G30" s="12">
        <v>250</v>
      </c>
      <c r="H30" s="12">
        <v>121.1</v>
      </c>
      <c r="I30" s="12">
        <v>116.84</v>
      </c>
      <c r="J30" s="25">
        <f t="shared" si="1"/>
        <v>96.482246077621809</v>
      </c>
      <c r="K30" s="22" t="s">
        <v>88</v>
      </c>
      <c r="L30" s="23" t="s">
        <v>89</v>
      </c>
      <c r="M30" s="22">
        <v>3</v>
      </c>
      <c r="N30" s="29">
        <v>7</v>
      </c>
    </row>
    <row r="31" spans="1:14" ht="20.399999999999999" x14ac:dyDescent="0.3">
      <c r="A31" s="38"/>
      <c r="B31" s="39"/>
      <c r="C31" s="10" t="s">
        <v>90</v>
      </c>
      <c r="D31" s="11" t="s">
        <v>91</v>
      </c>
      <c r="E31" s="24" t="s">
        <v>86</v>
      </c>
      <c r="F31" s="24" t="s">
        <v>87</v>
      </c>
      <c r="G31" s="12">
        <v>213.1</v>
      </c>
      <c r="H31" s="12">
        <v>213.1</v>
      </c>
      <c r="I31" s="12">
        <v>213.1</v>
      </c>
      <c r="J31" s="25">
        <f t="shared" si="1"/>
        <v>100</v>
      </c>
      <c r="K31" s="22" t="s">
        <v>92</v>
      </c>
      <c r="L31" s="23" t="s">
        <v>93</v>
      </c>
      <c r="M31" s="22">
        <v>0</v>
      </c>
      <c r="N31" s="29">
        <v>1</v>
      </c>
    </row>
    <row r="32" spans="1:14" ht="122.4" x14ac:dyDescent="0.3">
      <c r="A32" s="38"/>
      <c r="B32" s="39"/>
      <c r="C32" s="10" t="s">
        <v>94</v>
      </c>
      <c r="D32" s="11" t="s">
        <v>95</v>
      </c>
      <c r="E32" s="24" t="s">
        <v>96</v>
      </c>
      <c r="F32" s="24" t="s">
        <v>97</v>
      </c>
      <c r="G32" s="12">
        <v>0</v>
      </c>
      <c r="H32" s="12">
        <v>0</v>
      </c>
      <c r="I32" s="12">
        <v>0</v>
      </c>
      <c r="J32" s="25">
        <v>0</v>
      </c>
      <c r="K32" s="22" t="s">
        <v>98</v>
      </c>
      <c r="L32" s="23" t="s">
        <v>99</v>
      </c>
      <c r="M32" s="22">
        <v>0</v>
      </c>
      <c r="N32" s="29">
        <v>0</v>
      </c>
    </row>
    <row r="33" spans="1:14" ht="30.6" x14ac:dyDescent="0.3">
      <c r="A33" s="38"/>
      <c r="B33" s="39"/>
      <c r="C33" s="10" t="s">
        <v>100</v>
      </c>
      <c r="D33" s="11" t="s">
        <v>101</v>
      </c>
      <c r="E33" s="24" t="s">
        <v>86</v>
      </c>
      <c r="F33" s="24" t="s">
        <v>87</v>
      </c>
      <c r="G33" s="12">
        <v>0</v>
      </c>
      <c r="H33" s="12">
        <v>0</v>
      </c>
      <c r="I33" s="12">
        <v>0</v>
      </c>
      <c r="J33" s="25">
        <v>0</v>
      </c>
      <c r="K33" s="22" t="s">
        <v>102</v>
      </c>
      <c r="L33" s="23" t="s">
        <v>103</v>
      </c>
      <c r="M33" s="22">
        <v>0</v>
      </c>
      <c r="N33" s="29">
        <v>0</v>
      </c>
    </row>
    <row r="34" spans="1:14" ht="20.399999999999999" x14ac:dyDescent="0.3">
      <c r="A34" s="38"/>
      <c r="B34" s="39"/>
      <c r="C34" s="10" t="s">
        <v>104</v>
      </c>
      <c r="D34" s="11" t="s">
        <v>105</v>
      </c>
      <c r="E34" s="24" t="s">
        <v>70</v>
      </c>
      <c r="F34" s="24" t="s">
        <v>22</v>
      </c>
      <c r="G34" s="12">
        <v>0</v>
      </c>
      <c r="H34" s="12">
        <v>0</v>
      </c>
      <c r="I34" s="12">
        <v>0</v>
      </c>
      <c r="J34" s="25">
        <v>0</v>
      </c>
      <c r="K34" s="22" t="s">
        <v>106</v>
      </c>
      <c r="L34" s="23" t="s">
        <v>40</v>
      </c>
      <c r="M34" s="22">
        <v>0</v>
      </c>
      <c r="N34" s="29">
        <v>0</v>
      </c>
    </row>
    <row r="35" spans="1:14" ht="20.399999999999999" x14ac:dyDescent="0.3">
      <c r="A35" s="38"/>
      <c r="B35" s="39"/>
      <c r="C35" s="10" t="s">
        <v>107</v>
      </c>
      <c r="D35" s="11" t="s">
        <v>108</v>
      </c>
      <c r="E35" s="24" t="s">
        <v>86</v>
      </c>
      <c r="F35" s="24" t="s">
        <v>87</v>
      </c>
      <c r="G35" s="12">
        <v>0</v>
      </c>
      <c r="H35" s="12">
        <v>0</v>
      </c>
      <c r="I35" s="12">
        <v>0</v>
      </c>
      <c r="J35" s="25">
        <v>0</v>
      </c>
      <c r="K35" s="22" t="s">
        <v>109</v>
      </c>
      <c r="L35" s="23" t="s">
        <v>110</v>
      </c>
      <c r="M35" s="22">
        <v>0</v>
      </c>
      <c r="N35" s="29">
        <v>0</v>
      </c>
    </row>
    <row r="36" spans="1:14" ht="87" customHeight="1" x14ac:dyDescent="0.3">
      <c r="A36" s="38"/>
      <c r="B36" s="39"/>
      <c r="C36" s="35" t="s">
        <v>111</v>
      </c>
      <c r="D36" s="35"/>
      <c r="E36" s="35"/>
      <c r="F36" s="35"/>
      <c r="G36" s="6">
        <f>SUM(G18:G35)</f>
        <v>3964.7999999999997</v>
      </c>
      <c r="H36" s="6">
        <f t="shared" ref="H36:I36" si="2">SUM(H18:H35)</f>
        <v>3725.8999999999996</v>
      </c>
      <c r="I36" s="6">
        <f t="shared" si="2"/>
        <v>3692.23</v>
      </c>
      <c r="J36" s="6">
        <f t="shared" si="1"/>
        <v>99.096325719960291</v>
      </c>
      <c r="K36" s="6" t="s">
        <v>112</v>
      </c>
      <c r="L36" s="6" t="s">
        <v>113</v>
      </c>
      <c r="M36" s="6" t="s">
        <v>196</v>
      </c>
      <c r="N36" s="30">
        <v>0.14000000000000001</v>
      </c>
    </row>
    <row r="37" spans="1:14" ht="20.399999999999999" x14ac:dyDescent="0.3">
      <c r="A37" s="38"/>
      <c r="B37" s="39" t="s">
        <v>114</v>
      </c>
      <c r="C37" s="10" t="s">
        <v>115</v>
      </c>
      <c r="D37" s="11" t="s">
        <v>116</v>
      </c>
      <c r="E37" s="10" t="s">
        <v>27</v>
      </c>
      <c r="F37" s="10" t="s">
        <v>87</v>
      </c>
      <c r="G37" s="12">
        <v>2776.6</v>
      </c>
      <c r="H37" s="12">
        <v>2759.7</v>
      </c>
      <c r="I37" s="12">
        <v>2693.73</v>
      </c>
      <c r="J37" s="25">
        <f t="shared" si="1"/>
        <v>97.609522774214597</v>
      </c>
      <c r="K37" s="22" t="s">
        <v>117</v>
      </c>
      <c r="L37" s="23" t="s">
        <v>118</v>
      </c>
      <c r="M37" s="22">
        <v>100</v>
      </c>
      <c r="N37" s="29">
        <v>97.61</v>
      </c>
    </row>
    <row r="38" spans="1:14" ht="20.399999999999999" x14ac:dyDescent="0.3">
      <c r="A38" s="38"/>
      <c r="B38" s="39"/>
      <c r="C38" s="10" t="s">
        <v>119</v>
      </c>
      <c r="D38" s="11" t="s">
        <v>120</v>
      </c>
      <c r="E38" s="10" t="s">
        <v>121</v>
      </c>
      <c r="F38" s="10" t="s">
        <v>38</v>
      </c>
      <c r="G38" s="12">
        <v>1.8</v>
      </c>
      <c r="H38" s="12">
        <v>12.4</v>
      </c>
      <c r="I38" s="12">
        <v>12.34</v>
      </c>
      <c r="J38" s="25">
        <f t="shared" si="1"/>
        <v>99.516129032258064</v>
      </c>
      <c r="K38" s="22" t="s">
        <v>122</v>
      </c>
      <c r="L38" s="23" t="s">
        <v>123</v>
      </c>
      <c r="M38" s="22">
        <v>2859</v>
      </c>
      <c r="N38" s="29">
        <v>3342</v>
      </c>
    </row>
    <row r="39" spans="1:14" ht="46.95" customHeight="1" x14ac:dyDescent="0.3">
      <c r="A39" s="38"/>
      <c r="B39" s="39"/>
      <c r="C39" s="35" t="s">
        <v>124</v>
      </c>
      <c r="D39" s="35"/>
      <c r="E39" s="35"/>
      <c r="F39" s="35"/>
      <c r="G39" s="6">
        <f>SUM(G37:G38)</f>
        <v>2778.4</v>
      </c>
      <c r="H39" s="6">
        <f t="shared" ref="H39:I39" si="3">SUM(H37:H38)</f>
        <v>2772.1</v>
      </c>
      <c r="I39" s="6">
        <f t="shared" si="3"/>
        <v>2706.07</v>
      </c>
      <c r="J39" s="6">
        <f t="shared" si="1"/>
        <v>97.618051296850766</v>
      </c>
      <c r="K39" s="6" t="s">
        <v>125</v>
      </c>
      <c r="L39" s="6" t="s">
        <v>126</v>
      </c>
      <c r="M39" s="6">
        <v>1</v>
      </c>
      <c r="N39" s="30">
        <v>1</v>
      </c>
    </row>
    <row r="40" spans="1:14" ht="30.6" x14ac:dyDescent="0.3">
      <c r="A40" s="38"/>
      <c r="B40" s="39" t="s">
        <v>127</v>
      </c>
      <c r="C40" s="10" t="s">
        <v>128</v>
      </c>
      <c r="D40" s="11" t="s">
        <v>129</v>
      </c>
      <c r="E40" s="10" t="s">
        <v>130</v>
      </c>
      <c r="F40" s="10" t="s">
        <v>38</v>
      </c>
      <c r="G40" s="12">
        <v>0</v>
      </c>
      <c r="H40" s="12">
        <v>0</v>
      </c>
      <c r="I40" s="12">
        <v>0</v>
      </c>
      <c r="J40" s="26">
        <v>0</v>
      </c>
      <c r="K40" s="22" t="s">
        <v>131</v>
      </c>
      <c r="L40" s="23" t="s">
        <v>132</v>
      </c>
      <c r="M40" s="22">
        <v>0</v>
      </c>
      <c r="N40" s="29">
        <v>0</v>
      </c>
    </row>
    <row r="41" spans="1:14" ht="30.6" x14ac:dyDescent="0.3">
      <c r="A41" s="38"/>
      <c r="B41" s="39"/>
      <c r="C41" s="10" t="s">
        <v>133</v>
      </c>
      <c r="D41" s="11" t="s">
        <v>134</v>
      </c>
      <c r="E41" s="10" t="s">
        <v>135</v>
      </c>
      <c r="F41" s="10" t="s">
        <v>38</v>
      </c>
      <c r="G41" s="12">
        <v>48.3</v>
      </c>
      <c r="H41" s="12">
        <v>37.700000000000003</v>
      </c>
      <c r="I41" s="12">
        <v>0</v>
      </c>
      <c r="J41" s="26">
        <f t="shared" si="1"/>
        <v>0</v>
      </c>
      <c r="K41" s="22" t="s">
        <v>136</v>
      </c>
      <c r="L41" s="23" t="s">
        <v>132</v>
      </c>
      <c r="M41" s="22">
        <v>1</v>
      </c>
      <c r="N41" s="29">
        <v>1</v>
      </c>
    </row>
    <row r="42" spans="1:14" ht="30.6" x14ac:dyDescent="0.3">
      <c r="A42" s="38"/>
      <c r="B42" s="39"/>
      <c r="C42" s="14" t="s">
        <v>137</v>
      </c>
      <c r="D42" s="14" t="s">
        <v>138</v>
      </c>
      <c r="E42" s="10" t="s">
        <v>139</v>
      </c>
      <c r="F42" s="14" t="s">
        <v>140</v>
      </c>
      <c r="G42" s="12">
        <v>0</v>
      </c>
      <c r="H42" s="12">
        <v>0</v>
      </c>
      <c r="I42" s="12">
        <v>0</v>
      </c>
      <c r="J42" s="26">
        <v>0</v>
      </c>
      <c r="K42" s="22" t="s">
        <v>141</v>
      </c>
      <c r="L42" s="23" t="s">
        <v>142</v>
      </c>
      <c r="M42" s="22" t="s">
        <v>143</v>
      </c>
      <c r="N42" s="29">
        <v>0.97</v>
      </c>
    </row>
    <row r="43" spans="1:14" s="7" customFormat="1" ht="51" x14ac:dyDescent="0.3">
      <c r="A43" s="38"/>
      <c r="B43" s="39"/>
      <c r="C43" s="14" t="s">
        <v>144</v>
      </c>
      <c r="D43" s="14" t="s">
        <v>145</v>
      </c>
      <c r="E43" s="10" t="s">
        <v>146</v>
      </c>
      <c r="F43" s="14" t="s">
        <v>147</v>
      </c>
      <c r="G43" s="12">
        <v>0</v>
      </c>
      <c r="H43" s="12">
        <v>0</v>
      </c>
      <c r="I43" s="12">
        <v>0</v>
      </c>
      <c r="J43" s="26">
        <v>0</v>
      </c>
      <c r="K43" s="22" t="s">
        <v>148</v>
      </c>
      <c r="L43" s="23" t="s">
        <v>142</v>
      </c>
      <c r="M43" s="22">
        <v>0</v>
      </c>
      <c r="N43" s="31">
        <v>0</v>
      </c>
    </row>
    <row r="44" spans="1:14" s="7" customFormat="1" ht="61.2" x14ac:dyDescent="0.3">
      <c r="A44" s="38"/>
      <c r="B44" s="39"/>
      <c r="C44" s="14" t="s">
        <v>149</v>
      </c>
      <c r="D44" s="14" t="s">
        <v>150</v>
      </c>
      <c r="E44" s="10" t="s">
        <v>151</v>
      </c>
      <c r="F44" s="14" t="s">
        <v>97</v>
      </c>
      <c r="G44" s="12">
        <v>0</v>
      </c>
      <c r="H44" s="12">
        <v>0</v>
      </c>
      <c r="I44" s="12">
        <v>0</v>
      </c>
      <c r="J44" s="26">
        <v>0</v>
      </c>
      <c r="K44" s="22" t="s">
        <v>152</v>
      </c>
      <c r="L44" s="23" t="s">
        <v>153</v>
      </c>
      <c r="M44" s="22">
        <v>0</v>
      </c>
      <c r="N44" s="31">
        <v>0</v>
      </c>
    </row>
    <row r="45" spans="1:14" s="7" customFormat="1" ht="30.6" x14ac:dyDescent="0.3">
      <c r="A45" s="38"/>
      <c r="B45" s="39"/>
      <c r="C45" s="14" t="s">
        <v>154</v>
      </c>
      <c r="D45" s="14" t="s">
        <v>155</v>
      </c>
      <c r="E45" s="10" t="s">
        <v>151</v>
      </c>
      <c r="F45" s="14" t="s">
        <v>97</v>
      </c>
      <c r="G45" s="12">
        <v>200</v>
      </c>
      <c r="H45" s="12">
        <v>288.7</v>
      </c>
      <c r="I45" s="12">
        <v>233.39</v>
      </c>
      <c r="J45" s="26">
        <f t="shared" si="1"/>
        <v>80.841704191201941</v>
      </c>
      <c r="K45" s="22" t="s">
        <v>156</v>
      </c>
      <c r="L45" s="23" t="s">
        <v>157</v>
      </c>
      <c r="M45" s="22" t="s">
        <v>158</v>
      </c>
      <c r="N45" s="31">
        <v>2.35</v>
      </c>
    </row>
    <row r="46" spans="1:14" s="7" customFormat="1" ht="71.400000000000006" x14ac:dyDescent="0.3">
      <c r="A46" s="38"/>
      <c r="B46" s="39"/>
      <c r="C46" s="14" t="s">
        <v>159</v>
      </c>
      <c r="D46" s="14" t="s">
        <v>160</v>
      </c>
      <c r="E46" s="10" t="s">
        <v>161</v>
      </c>
      <c r="F46" s="14" t="s">
        <v>97</v>
      </c>
      <c r="G46" s="12">
        <v>0</v>
      </c>
      <c r="H46" s="12">
        <v>0</v>
      </c>
      <c r="I46" s="12">
        <v>0</v>
      </c>
      <c r="J46" s="26">
        <v>0</v>
      </c>
      <c r="K46" s="22" t="s">
        <v>162</v>
      </c>
      <c r="L46" s="23" t="s">
        <v>163</v>
      </c>
      <c r="M46" s="22">
        <v>0</v>
      </c>
      <c r="N46" s="31">
        <v>0</v>
      </c>
    </row>
    <row r="47" spans="1:14" s="7" customFormat="1" ht="30.6" x14ac:dyDescent="0.3">
      <c r="A47" s="38"/>
      <c r="B47" s="39"/>
      <c r="C47" s="14" t="s">
        <v>164</v>
      </c>
      <c r="D47" s="14" t="s">
        <v>165</v>
      </c>
      <c r="E47" s="10" t="s">
        <v>146</v>
      </c>
      <c r="F47" s="14" t="s">
        <v>97</v>
      </c>
      <c r="G47" s="12">
        <v>0</v>
      </c>
      <c r="H47" s="12">
        <v>0</v>
      </c>
      <c r="I47" s="12">
        <v>0</v>
      </c>
      <c r="J47" s="26">
        <v>0</v>
      </c>
      <c r="K47" s="22" t="s">
        <v>166</v>
      </c>
      <c r="L47" s="23" t="s">
        <v>167</v>
      </c>
      <c r="M47" s="22">
        <v>0</v>
      </c>
      <c r="N47" s="31">
        <v>0</v>
      </c>
    </row>
    <row r="48" spans="1:14" s="7" customFormat="1" ht="91.8" x14ac:dyDescent="0.3">
      <c r="A48" s="38"/>
      <c r="B48" s="39"/>
      <c r="C48" s="14" t="s">
        <v>168</v>
      </c>
      <c r="D48" s="14" t="s">
        <v>169</v>
      </c>
      <c r="E48" s="10" t="s">
        <v>161</v>
      </c>
      <c r="F48" s="14" t="s">
        <v>97</v>
      </c>
      <c r="G48" s="12">
        <v>0</v>
      </c>
      <c r="H48" s="12">
        <v>0</v>
      </c>
      <c r="I48" s="12">
        <v>0</v>
      </c>
      <c r="J48" s="26">
        <v>0</v>
      </c>
      <c r="K48" s="22" t="s">
        <v>170</v>
      </c>
      <c r="L48" s="23" t="s">
        <v>171</v>
      </c>
      <c r="M48" s="22">
        <v>0</v>
      </c>
      <c r="N48" s="31">
        <v>0</v>
      </c>
    </row>
    <row r="49" spans="1:14" s="7" customFormat="1" ht="30.6" x14ac:dyDescent="0.3">
      <c r="A49" s="38"/>
      <c r="B49" s="39"/>
      <c r="C49" s="10" t="s">
        <v>172</v>
      </c>
      <c r="D49" s="11" t="s">
        <v>173</v>
      </c>
      <c r="E49" s="10" t="s">
        <v>174</v>
      </c>
      <c r="F49" s="10" t="s">
        <v>97</v>
      </c>
      <c r="G49" s="12">
        <v>0</v>
      </c>
      <c r="H49" s="12">
        <v>0</v>
      </c>
      <c r="I49" s="12">
        <v>0</v>
      </c>
      <c r="J49" s="26">
        <v>0</v>
      </c>
      <c r="K49" s="22" t="s">
        <v>175</v>
      </c>
      <c r="L49" s="23" t="s">
        <v>45</v>
      </c>
      <c r="M49" s="22">
        <v>0</v>
      </c>
      <c r="N49" s="31">
        <v>0</v>
      </c>
    </row>
    <row r="50" spans="1:14" s="7" customFormat="1" ht="20.399999999999999" x14ac:dyDescent="0.3">
      <c r="A50" s="38"/>
      <c r="B50" s="39"/>
      <c r="C50" s="14" t="s">
        <v>176</v>
      </c>
      <c r="D50" s="14" t="s">
        <v>177</v>
      </c>
      <c r="E50" s="10" t="s">
        <v>178</v>
      </c>
      <c r="F50" s="14" t="s">
        <v>97</v>
      </c>
      <c r="G50" s="12">
        <v>200</v>
      </c>
      <c r="H50" s="12">
        <v>200</v>
      </c>
      <c r="I50" s="12">
        <v>200</v>
      </c>
      <c r="J50" s="26">
        <f t="shared" si="1"/>
        <v>100</v>
      </c>
      <c r="K50" s="22" t="s">
        <v>179</v>
      </c>
      <c r="L50" s="23" t="s">
        <v>45</v>
      </c>
      <c r="M50" s="22">
        <v>0</v>
      </c>
      <c r="N50" s="31">
        <v>0</v>
      </c>
    </row>
    <row r="51" spans="1:14" s="7" customFormat="1" ht="30.6" x14ac:dyDescent="0.3">
      <c r="A51" s="38"/>
      <c r="B51" s="39"/>
      <c r="C51" s="14" t="s">
        <v>180</v>
      </c>
      <c r="D51" s="15" t="s">
        <v>181</v>
      </c>
      <c r="E51" s="10" t="s">
        <v>182</v>
      </c>
      <c r="F51" s="14" t="s">
        <v>97</v>
      </c>
      <c r="G51" s="12">
        <v>0</v>
      </c>
      <c r="H51" s="12">
        <v>0</v>
      </c>
      <c r="I51" s="12">
        <v>0</v>
      </c>
      <c r="J51" s="26">
        <v>0</v>
      </c>
      <c r="K51" s="22" t="s">
        <v>183</v>
      </c>
      <c r="L51" s="23" t="s">
        <v>184</v>
      </c>
      <c r="M51" s="22">
        <v>0</v>
      </c>
      <c r="N51" s="31">
        <v>0</v>
      </c>
    </row>
    <row r="52" spans="1:14" s="7" customFormat="1" ht="40.799999999999997" x14ac:dyDescent="0.3">
      <c r="A52" s="38"/>
      <c r="B52" s="39"/>
      <c r="C52" s="14" t="s">
        <v>185</v>
      </c>
      <c r="D52" s="15" t="s">
        <v>186</v>
      </c>
      <c r="E52" s="10" t="s">
        <v>182</v>
      </c>
      <c r="F52" s="14" t="s">
        <v>97</v>
      </c>
      <c r="G52" s="12">
        <v>0</v>
      </c>
      <c r="H52" s="12">
        <v>0</v>
      </c>
      <c r="I52" s="12">
        <v>0</v>
      </c>
      <c r="J52" s="26">
        <v>0</v>
      </c>
      <c r="K52" s="22" t="s">
        <v>187</v>
      </c>
      <c r="L52" s="23" t="s">
        <v>188</v>
      </c>
      <c r="M52" s="22">
        <v>0</v>
      </c>
      <c r="N52" s="31">
        <v>0</v>
      </c>
    </row>
    <row r="53" spans="1:14" s="7" customFormat="1" ht="20.399999999999999" x14ac:dyDescent="0.3">
      <c r="A53" s="38"/>
      <c r="B53" s="39"/>
      <c r="C53" s="14" t="s">
        <v>189</v>
      </c>
      <c r="D53" s="15" t="s">
        <v>190</v>
      </c>
      <c r="E53" s="10" t="s">
        <v>86</v>
      </c>
      <c r="F53" s="14" t="s">
        <v>87</v>
      </c>
      <c r="G53" s="12">
        <v>0</v>
      </c>
      <c r="H53" s="12">
        <v>0</v>
      </c>
      <c r="I53" s="12">
        <v>0</v>
      </c>
      <c r="J53" s="26">
        <v>0</v>
      </c>
      <c r="K53" s="22" t="s">
        <v>191</v>
      </c>
      <c r="L53" s="23" t="s">
        <v>40</v>
      </c>
      <c r="M53" s="22">
        <v>0</v>
      </c>
      <c r="N53" s="31">
        <v>0</v>
      </c>
    </row>
    <row r="54" spans="1:14" ht="36" customHeight="1" x14ac:dyDescent="0.3">
      <c r="A54" s="38"/>
      <c r="B54" s="39"/>
      <c r="C54" s="35" t="s">
        <v>192</v>
      </c>
      <c r="D54" s="35"/>
      <c r="E54" s="35"/>
      <c r="F54" s="35"/>
      <c r="G54" s="6">
        <f>SUM(G40:G53)</f>
        <v>448.3</v>
      </c>
      <c r="H54" s="6">
        <f t="shared" ref="H54:I54" si="4">SUM(H40:H53)</f>
        <v>526.4</v>
      </c>
      <c r="I54" s="6">
        <f t="shared" si="4"/>
        <v>433.39</v>
      </c>
      <c r="J54" s="6">
        <f t="shared" si="1"/>
        <v>82.330927051671736</v>
      </c>
      <c r="K54" s="6" t="s">
        <v>193</v>
      </c>
      <c r="L54" s="6" t="s">
        <v>194</v>
      </c>
      <c r="M54" s="6">
        <v>112</v>
      </c>
      <c r="N54" s="30">
        <v>86</v>
      </c>
    </row>
    <row r="55" spans="1:14" x14ac:dyDescent="0.3">
      <c r="A55" s="38"/>
      <c r="B55" s="36" t="s">
        <v>195</v>
      </c>
      <c r="C55" s="36"/>
      <c r="D55" s="36"/>
      <c r="E55" s="36"/>
      <c r="F55" s="36"/>
      <c r="G55" s="8">
        <f>G17+G36+G39+G54</f>
        <v>13265.899999999998</v>
      </c>
      <c r="H55" s="8">
        <f t="shared" ref="H55:I55" si="5">H17+H36+H39+H54</f>
        <v>13265.9</v>
      </c>
      <c r="I55" s="8">
        <f t="shared" si="5"/>
        <v>13058.589999999998</v>
      </c>
      <c r="J55" s="8">
        <f t="shared" si="1"/>
        <v>98.437271500614344</v>
      </c>
      <c r="K55" s="8"/>
      <c r="L55" s="8"/>
      <c r="M55" s="8"/>
      <c r="N55" s="28"/>
    </row>
    <row r="56" spans="1:14" x14ac:dyDescent="0.3">
      <c r="E56" s="32" t="s">
        <v>198</v>
      </c>
      <c r="F56" s="32"/>
      <c r="G56" s="16">
        <f>G55</f>
        <v>13265.899999999998</v>
      </c>
      <c r="H56" s="16">
        <f t="shared" ref="H56:I56" si="6">H55</f>
        <v>13265.9</v>
      </c>
      <c r="I56" s="16">
        <f t="shared" si="6"/>
        <v>13058.589999999998</v>
      </c>
      <c r="J56" s="27">
        <f t="shared" si="1"/>
        <v>98.437271500614344</v>
      </c>
      <c r="K56" s="5"/>
      <c r="L56" s="4"/>
      <c r="M56" s="5"/>
    </row>
    <row r="57" spans="1:14" s="7" customFormat="1" x14ac:dyDescent="0.3">
      <c r="A57" s="37"/>
      <c r="B57" s="37"/>
      <c r="C57" s="37"/>
      <c r="D57" s="37"/>
      <c r="H57" s="9"/>
      <c r="I57" s="9"/>
      <c r="L57" s="4"/>
      <c r="M57" s="5"/>
    </row>
    <row r="58" spans="1:14" x14ac:dyDescent="0.3">
      <c r="H58" s="5"/>
      <c r="I58" s="5"/>
    </row>
    <row r="59" spans="1:14" x14ac:dyDescent="0.3">
      <c r="A59" s="33"/>
      <c r="B59" s="33"/>
      <c r="C59" s="33"/>
      <c r="D59" s="33"/>
    </row>
    <row r="60" spans="1:14" x14ac:dyDescent="0.3">
      <c r="A60" s="34"/>
      <c r="B60" s="34"/>
      <c r="C60" s="34"/>
      <c r="D60" s="34"/>
    </row>
    <row r="62" spans="1:14" x14ac:dyDescent="0.3">
      <c r="A62" s="33"/>
      <c r="B62" s="33"/>
      <c r="C62" s="33"/>
      <c r="D62" s="33"/>
    </row>
    <row r="63" spans="1:14" x14ac:dyDescent="0.3">
      <c r="A63" s="34"/>
      <c r="B63" s="34"/>
      <c r="C63" s="34"/>
      <c r="D63" s="34"/>
    </row>
    <row r="65" spans="1:4" x14ac:dyDescent="0.3">
      <c r="A65" s="33"/>
      <c r="B65" s="33"/>
      <c r="C65" s="33"/>
      <c r="D65" s="33"/>
    </row>
    <row r="66" spans="1:4" x14ac:dyDescent="0.3">
      <c r="A66" s="34"/>
      <c r="B66" s="34"/>
      <c r="C66" s="34"/>
      <c r="D66" s="34"/>
    </row>
  </sheetData>
  <mergeCells count="32">
    <mergeCell ref="A63:D63"/>
    <mergeCell ref="H2:I2"/>
    <mergeCell ref="B40:B54"/>
    <mergeCell ref="D12:D13"/>
    <mergeCell ref="C12:C13"/>
    <mergeCell ref="I10:I12"/>
    <mergeCell ref="H10:H12"/>
    <mergeCell ref="E10:E13"/>
    <mergeCell ref="A6:N7"/>
    <mergeCell ref="A10:A13"/>
    <mergeCell ref="B10:B13"/>
    <mergeCell ref="C10:D11"/>
    <mergeCell ref="F10:F13"/>
    <mergeCell ref="G10:G12"/>
    <mergeCell ref="J10:J13"/>
    <mergeCell ref="K10:N12"/>
    <mergeCell ref="E56:F56"/>
    <mergeCell ref="A65:D65"/>
    <mergeCell ref="A66:D66"/>
    <mergeCell ref="C54:F54"/>
    <mergeCell ref="B55:F55"/>
    <mergeCell ref="A57:D57"/>
    <mergeCell ref="A59:D59"/>
    <mergeCell ref="A60:D60"/>
    <mergeCell ref="A62:D62"/>
    <mergeCell ref="A15:A55"/>
    <mergeCell ref="B37:B39"/>
    <mergeCell ref="C36:F36"/>
    <mergeCell ref="B18:B36"/>
    <mergeCell ref="B15:B17"/>
    <mergeCell ref="C39:F39"/>
    <mergeCell ref="C17:F17"/>
  </mergeCells>
  <phoneticPr fontId="7" type="noConversion"/>
  <pageMargins left="0.74803149606299213" right="0.74803149606299213" top="0.98425196850393704" bottom="0.98425196850393704" header="0.51181102362204722" footer="0.51181102362204722"/>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03 Susisiekimo ir gatvių apš...</vt:lpstr>
      <vt:lpstr>'03 Susisiekimo ir gatvių apš...'!Print_Area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Justyna Greitiun-Zaranka</cp:lastModifiedBy>
  <cp:revision/>
  <cp:lastPrinted>2025-07-31T14:10:25Z</cp:lastPrinted>
  <dcterms:created xsi:type="dcterms:W3CDTF">2017-03-20T14:24:36Z</dcterms:created>
  <dcterms:modified xsi:type="dcterms:W3CDTF">2025-09-25T14:37:42Z</dcterms:modified>
  <cp:category/>
  <cp:contentStatus/>
</cp:coreProperties>
</file>