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justyna_greitiun-zaranka_vrsa_lt/Documents/Desktop/SVP įgyvendinimo ataskaita 2024/SVP ataskaitos lentelės 2025/"/>
    </mc:Choice>
  </mc:AlternateContent>
  <xr:revisionPtr revIDLastSave="417" documentId="13_ncr:1_{C0075967-067C-47BF-BF46-869D140C569A}" xr6:coauthVersionLast="47" xr6:coauthVersionMax="47" xr10:uidLastSave="{BE3C556D-DF63-4CEE-96AD-EF50FA40E14D}"/>
  <bookViews>
    <workbookView xWindow="-108" yWindow="-108" windowWidth="23256" windowHeight="13896" xr2:uid="{00000000-000D-0000-FFFF-FFFF00000000}"/>
  </bookViews>
  <sheets>
    <sheet name="05 Saugios ir švarios gyvena..." sheetId="1" r:id="rId1"/>
  </sheets>
  <definedNames>
    <definedName name="_xlnm._FilterDatabase" localSheetId="0" hidden="1">'05 Saugios ir švarios gyvena...'!$A$14:$I$70</definedName>
    <definedName name="_xlnm.Print_Area" localSheetId="0">'05 Saugios ir švarios gyvena...'!$A$2:$N$73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61" i="1"/>
  <c r="J62" i="1"/>
  <c r="J59" i="1"/>
  <c r="J58" i="1"/>
  <c r="J55" i="1"/>
  <c r="J54" i="1"/>
  <c r="J52" i="1"/>
  <c r="J51" i="1"/>
  <c r="J50" i="1"/>
  <c r="J49" i="1"/>
  <c r="J48" i="1"/>
  <c r="J47" i="1"/>
  <c r="J42" i="1"/>
  <c r="J41" i="1"/>
  <c r="J36" i="1"/>
  <c r="J32" i="1"/>
  <c r="J31" i="1"/>
  <c r="J30" i="1"/>
  <c r="J29" i="1"/>
  <c r="J28" i="1"/>
  <c r="J27" i="1"/>
  <c r="J26" i="1"/>
  <c r="J25" i="1"/>
  <c r="J22" i="1"/>
  <c r="J23" i="1"/>
  <c r="J24" i="1"/>
  <c r="J21" i="1"/>
  <c r="J18" i="1"/>
  <c r="J17" i="1"/>
  <c r="I15" i="1"/>
  <c r="J15" i="1" s="1"/>
  <c r="H63" i="1"/>
  <c r="H64" i="1" s="1"/>
  <c r="H69" i="1"/>
  <c r="H70" i="1" s="1"/>
  <c r="I69" i="1"/>
  <c r="I70" i="1" s="1"/>
  <c r="G69" i="1"/>
  <c r="G70" i="1" s="1"/>
  <c r="H66" i="1"/>
  <c r="I66" i="1"/>
  <c r="I67" i="1" s="1"/>
  <c r="G66" i="1"/>
  <c r="G67" i="1" s="1"/>
  <c r="I63" i="1"/>
  <c r="I64" i="1" s="1"/>
  <c r="G63" i="1"/>
  <c r="H56" i="1"/>
  <c r="I56" i="1"/>
  <c r="G56" i="1"/>
  <c r="H53" i="1"/>
  <c r="I53" i="1"/>
  <c r="J53" i="1" s="1"/>
  <c r="G53" i="1"/>
  <c r="H46" i="1"/>
  <c r="I46" i="1"/>
  <c r="G46" i="1"/>
  <c r="H43" i="1"/>
  <c r="I43" i="1"/>
  <c r="G43" i="1"/>
  <c r="H40" i="1"/>
  <c r="I40" i="1"/>
  <c r="G40" i="1"/>
  <c r="H37" i="1"/>
  <c r="I37" i="1"/>
  <c r="G37" i="1"/>
  <c r="H35" i="1"/>
  <c r="I35" i="1"/>
  <c r="J35" i="1" s="1"/>
  <c r="G35" i="1"/>
  <c r="H20" i="1"/>
  <c r="G20" i="1"/>
  <c r="J64" i="1" l="1"/>
  <c r="J43" i="1"/>
  <c r="J37" i="1"/>
  <c r="J56" i="1"/>
  <c r="J63" i="1"/>
  <c r="H44" i="1"/>
  <c r="I20" i="1"/>
  <c r="G57" i="1"/>
  <c r="I57" i="1"/>
  <c r="G64" i="1"/>
  <c r="H67" i="1"/>
  <c r="G44" i="1"/>
  <c r="H57" i="1"/>
  <c r="J57" i="1" l="1"/>
  <c r="I44" i="1"/>
  <c r="J44" i="1" s="1"/>
  <c r="J20" i="1"/>
  <c r="H71" i="1"/>
  <c r="G71" i="1"/>
  <c r="I71" i="1" l="1"/>
  <c r="J71" i="1" s="1"/>
</calcChain>
</file>

<file path=xl/sharedStrings.xml><?xml version="1.0" encoding="utf-8"?>
<sst xmlns="http://schemas.openxmlformats.org/spreadsheetml/2006/main" count="278" uniqueCount="220">
  <si>
    <t>Tikslas</t>
  </si>
  <si>
    <t>Uždavinys</t>
  </si>
  <si>
    <t>Priemonė</t>
  </si>
  <si>
    <t>Planinis terminas</t>
  </si>
  <si>
    <t>Finansavimo šaltinis</t>
  </si>
  <si>
    <t>2024 m. planuojamos išlaidos (pagal 2024-2026 m. SVP)</t>
  </si>
  <si>
    <t>Patvirtinti 2024 m. asignavimai</t>
  </si>
  <si>
    <t>2024 m. panaudotos lėšos</t>
  </si>
  <si>
    <t>Įvykdymas (%)</t>
  </si>
  <si>
    <t>Stebėsenos rodikliai</t>
  </si>
  <si>
    <t>Kodas</t>
  </si>
  <si>
    <t>Pavadinimas</t>
  </si>
  <si>
    <t>tūkst. Eur.</t>
  </si>
  <si>
    <t>kodas</t>
  </si>
  <si>
    <t>pavadinimas ir mato vnt.</t>
  </si>
  <si>
    <t>planuotos reikšmės</t>
  </si>
  <si>
    <t>faktinės reikšmės</t>
  </si>
  <si>
    <t>05.01</t>
  </si>
  <si>
    <t>05.01.01</t>
  </si>
  <si>
    <t>05.01.01.01</t>
  </si>
  <si>
    <t>Komunalinio ūkio infrastruktūros plėtra</t>
  </si>
  <si>
    <t>nuolat</t>
  </si>
  <si>
    <t>SB</t>
  </si>
  <si>
    <t>R-05.01.01.01-1</t>
  </si>
  <si>
    <t xml:space="preserve"> Įrengtų/rekonstruotų vandens gerinimo, nuotekų valymo įrenginių, modernizuotų katilinių skaičius vnt.</t>
  </si>
  <si>
    <t>R-05.01.01.01-2</t>
  </si>
  <si>
    <t>Pateiktų prašymų, sk.</t>
  </si>
  <si>
    <t>05.01.01.15</t>
  </si>
  <si>
    <t>Miestų ir gyvenviečių tvarkymas</t>
  </si>
  <si>
    <t>R-05.01.01.15-1</t>
  </si>
  <si>
    <t xml:space="preserve"> Seniūnijų skaičius, vnt.</t>
  </si>
  <si>
    <t>05.01.01.21</t>
  </si>
  <si>
    <t>Vandens tiekimo ir nuotekų tvarkymo infrastruktūros renovavimas ir plėtra Vilniaus rajone</t>
  </si>
  <si>
    <t>2021 -2026</t>
  </si>
  <si>
    <t>R-05.01.01.21-1</t>
  </si>
  <si>
    <t xml:space="preserve"> Įrengta vandentvarkos infrastruktūra gyvenvietėje vnt.</t>
  </si>
  <si>
    <t>05.01.01.22</t>
  </si>
  <si>
    <t>Vandens tiekimo ir nuotekų tvarkymo tinklų plėtra Vilniaus rajone</t>
  </si>
  <si>
    <t>2022 -2025</t>
  </si>
  <si>
    <t>R-05.01.01.22-1</t>
  </si>
  <si>
    <t xml:space="preserve"> Įrengti vandentvarkos tinklai gyvenvietėse vnt.</t>
  </si>
  <si>
    <t>Prižiūrėti ir modernizuoti vandentiekio ir nuotekų surinkimo sistemas - iš viso:</t>
  </si>
  <si>
    <t>E-05.01.01-1</t>
  </si>
  <si>
    <t xml:space="preserve">  Iki reikalaujamų normų išvalomų ūkio, buities ir gamybos nuotekų dalis (proc.)</t>
  </si>
  <si>
    <t>05.01.02</t>
  </si>
  <si>
    <t>05.01.02.01</t>
  </si>
  <si>
    <t>Komunalinių atliekų surinkimas ir tvarkymas, administravimas</t>
  </si>
  <si>
    <t>R-05.01.02.01-1</t>
  </si>
  <si>
    <t xml:space="preserve"> Sutvarkyta komunalinių atliekų proc.</t>
  </si>
  <si>
    <t>05.01.02.05</t>
  </si>
  <si>
    <t>Atliekų tvarkymas (bešeimininkių šiukšlių surinkimas ir išvežimas) seniūnijose</t>
  </si>
  <si>
    <t>R-05.01.02.05-1</t>
  </si>
  <si>
    <t>Atliekų tvarkymas, proc.</t>
  </si>
  <si>
    <t>05.01.02.06</t>
  </si>
  <si>
    <t>Seniūnijų teritorijų tvarkymas ir administravimas</t>
  </si>
  <si>
    <t>R-05.01.02.06-1</t>
  </si>
  <si>
    <t>Seniūnijų skaičius, vnt.</t>
  </si>
  <si>
    <t>05.01.02.11</t>
  </si>
  <si>
    <t>Palaikų spec. pervežimas</t>
  </si>
  <si>
    <t>2021 -2025</t>
  </si>
  <si>
    <t>R-05.01.02.11-1</t>
  </si>
  <si>
    <t xml:space="preserve"> Palaikų transportavimas vnt.</t>
  </si>
  <si>
    <t>05.01.02.13</t>
  </si>
  <si>
    <t>Atliekų tvarkymo sistemos sukūrimas</t>
  </si>
  <si>
    <t>2022 -2026</t>
  </si>
  <si>
    <t>SB, ES</t>
  </si>
  <si>
    <t>R-05.01.02.13-1</t>
  </si>
  <si>
    <t xml:space="preserve"> Sukurtos atliekų tvarkymo sistemos palaikymas bei jos plėtra (paslauga)  proc.</t>
  </si>
  <si>
    <t>R-05.01.02.13-2</t>
  </si>
  <si>
    <t xml:space="preserve"> DGSA ir ŽASA įrengimas vnt.</t>
  </si>
  <si>
    <t>R-05.01.02.13-3</t>
  </si>
  <si>
    <t xml:space="preserve"> Žemės sklypo pirkimas vnt.</t>
  </si>
  <si>
    <t>R-05.01.02.13-4</t>
  </si>
  <si>
    <t xml:space="preserve"> Maišeliai maistui vnt.</t>
  </si>
  <si>
    <t>17 785 rul.</t>
  </si>
  <si>
    <t>R-05.01.02.13-5</t>
  </si>
  <si>
    <t xml:space="preserve"> DGASA ir ŽASA savivaldybės įrengimo dalis proc.</t>
  </si>
  <si>
    <t>R-05.01.02.13-6</t>
  </si>
  <si>
    <t xml:space="preserve"> Kamerų įsigijimas vnt.</t>
  </si>
  <si>
    <t>R-05.01.02.13-7</t>
  </si>
  <si>
    <t xml:space="preserve"> Kompostavimo dėžių įsigijimas  vnt.</t>
  </si>
  <si>
    <t>R-05.01.02.13-8</t>
  </si>
  <si>
    <t xml:space="preserve"> Individualių rūšiavimo konteinerių komplektų įsigijimas vnt.</t>
  </si>
  <si>
    <t>3100 vnt. stiklo pakuotėms, 3600 vnt. popieriaus, plastiko ir metalo pakuotėms</t>
  </si>
  <si>
    <t>05.01.02.15</t>
  </si>
  <si>
    <t>Konteinerių aikštelių įrengimas/rekonstrukcija ir konteinerių įsigijimas konteinerių aikštelėms</t>
  </si>
  <si>
    <t>2018 -2024</t>
  </si>
  <si>
    <t>ES, SB</t>
  </si>
  <si>
    <t>R-05.01.02.15-1</t>
  </si>
  <si>
    <t>Įrengta konteinerių aikštelių, vnt.</t>
  </si>
  <si>
    <t>05.01.02.16</t>
  </si>
  <si>
    <t>Elektromobilių ir elektra varomų autobusų viešojo transporto įkrovimo stotelių įkūrimas</t>
  </si>
  <si>
    <t>2024-2026</t>
  </si>
  <si>
    <t>R-05.01.02.16-1</t>
  </si>
  <si>
    <t>Įkrovimo stotelių skaičius, vnt.</t>
  </si>
  <si>
    <t>Palaikyti rajone švarią aplinką - iš viso:</t>
  </si>
  <si>
    <t>E-05.01.02-1</t>
  </si>
  <si>
    <t>Pakartotinai naudojamų arba perdirbamų atliekų dalis</t>
  </si>
  <si>
    <t>05.01.03</t>
  </si>
  <si>
    <t>05.01.03.04</t>
  </si>
  <si>
    <t>Atsinaujinančių energijos šaltinių (biokuro, geoterminės, saulės ir kt.) įrengimas</t>
  </si>
  <si>
    <t>2023-2026</t>
  </si>
  <si>
    <t>SB, VB</t>
  </si>
  <si>
    <t>R-05.01.03.04-1</t>
  </si>
  <si>
    <t xml:space="preserve"> Įdiegti atsinaujinantys energijos šaltiniai vnt.</t>
  </si>
  <si>
    <t>Prižiūrėti ir modernizuoti rajono šilumos ūkį - iš viso:</t>
  </si>
  <si>
    <t>E-05.01.03-1</t>
  </si>
  <si>
    <t xml:space="preserve"> Modernizuotų ir atsinaujinančius energijos šaltinius naudojančių viešosios paskirties pastatų ir daugiabučių dalies pokytis, lyginant su praėjusiais metais, proc. p.</t>
  </si>
  <si>
    <t>0,1</t>
  </si>
  <si>
    <t>05.01.04</t>
  </si>
  <si>
    <t>05.01.04.32</t>
  </si>
  <si>
    <t>Dūkštų sen. pastato atnaujinimas (modernizavimas)</t>
  </si>
  <si>
    <t>2022-2025</t>
  </si>
  <si>
    <t>R-05.01.04.32-1</t>
  </si>
  <si>
    <t xml:space="preserve"> Modernizuoti pastatai vnt.</t>
  </si>
  <si>
    <t>05.01.04.33</t>
  </si>
  <si>
    <t>Vilniaus r. Paberžės sen. Paberžės k. buvusio policijos pastato atnaujinimas (modernizavimas)</t>
  </si>
  <si>
    <t>2024-2027</t>
  </si>
  <si>
    <t>R-05.01.04.33-1</t>
  </si>
  <si>
    <t>Modernizuoti pastatai vnt.</t>
  </si>
  <si>
    <t>Didinti viešosios paskirties pastatų energetinį efektyvumą - iš viso:</t>
  </si>
  <si>
    <t>E-05.01.04-1</t>
  </si>
  <si>
    <t xml:space="preserve">  Metinis šilumos energijos vartojimo sumažėjimas (sutaupymas), MWh</t>
  </si>
  <si>
    <t>05.01.05</t>
  </si>
  <si>
    <t>05.01.05.01</t>
  </si>
  <si>
    <t>Inžinerinės infrastruktūros  plėtra ir atnaujinimas</t>
  </si>
  <si>
    <t>R-05.01.05.01-1</t>
  </si>
  <si>
    <t xml:space="preserve"> Sumokėtos Savivaldybės infrastruktūros įmokos dėl statybos leidimo išdavimo vnt.</t>
  </si>
  <si>
    <t>05.01.05.02</t>
  </si>
  <si>
    <t xml:space="preserve">Lietaus nuotekų tinklų projektavimas/įrengimas </t>
  </si>
  <si>
    <t>R-05.01.05.02-1</t>
  </si>
  <si>
    <t xml:space="preserve"> Naujai įrengti lietaus nuotekų tinklai vnt.</t>
  </si>
  <si>
    <t>Inžinerinės infrastruktūros plėtra ir atnaujinimas - Iš viso:</t>
  </si>
  <si>
    <t>E-05.01.05-1</t>
  </si>
  <si>
    <t xml:space="preserve">  Įgyvendintų inžinerinės infrastruktūros projektų skaičius</t>
  </si>
  <si>
    <t>Užtikrinti gyventojams nepertraukiamą  komunalinių paslaugų teikimą - iš viso:</t>
  </si>
  <si>
    <t>05.02</t>
  </si>
  <si>
    <t>05.02.01</t>
  </si>
  <si>
    <t xml:space="preserve"> -</t>
  </si>
  <si>
    <t xml:space="preserve"> - </t>
  </si>
  <si>
    <t>Pašalinti aplinkos taršos šaltinius - iš viso:</t>
  </si>
  <si>
    <t>E-05.02.01-1</t>
  </si>
  <si>
    <t xml:space="preserve">  Į atmosferą išmetamų teršalų (azoto dioksido, sieros dioksido, benzeno, tolueno, etilbenzeno, m ir p ksilenų, o-ksileno) koncentracijų pokytis, lyginant su praėjusiais metais (proc.)</t>
  </si>
  <si>
    <t>05.02.02</t>
  </si>
  <si>
    <t>05.02.02.01</t>
  </si>
  <si>
    <t>Aplinkos teršimo mažinimo priemonės</t>
  </si>
  <si>
    <t>R-05.02.02.01-1</t>
  </si>
  <si>
    <t xml:space="preserve"> Atlikti oro teršalų matavimai vnt.</t>
  </si>
  <si>
    <t>R-05.02.02.01-2</t>
  </si>
  <si>
    <t xml:space="preserve"> Parengti sosnovskio barščių gausos reguliavimo veiksmų planai vnt.</t>
  </si>
  <si>
    <t>R-05.02.02.01-3</t>
  </si>
  <si>
    <t xml:space="preserve"> Surinktas iš individualių namų gyventojų  pastatų asbesto atliekų kiekis t</t>
  </si>
  <si>
    <t xml:space="preserve">938,02
</t>
  </si>
  <si>
    <t>R-05.02.02.01-4</t>
  </si>
  <si>
    <t xml:space="preserve"> Sunaikintas sosnovskio barščių plotas ha</t>
  </si>
  <si>
    <t>R-05.02.02.01-5</t>
  </si>
  <si>
    <t xml:space="preserve"> Finansinės paramos medžiojamųjų gyvūnų daromos žalos prevencijos priemonėms įgyvendinti pateiktų paraiškų skaičius vnt.</t>
  </si>
  <si>
    <t>05.02.02.03</t>
  </si>
  <si>
    <t>Priešgaisrinės saugos organizavimas</t>
  </si>
  <si>
    <t>R-05.02.02.03-1</t>
  </si>
  <si>
    <t>Priešgaisrinės saugos organizavimas, vnt.</t>
  </si>
  <si>
    <t>Vykdyti prevencijos priemones siekiant išvengti žalos aplinkai - iš viso:</t>
  </si>
  <si>
    <t>E-05.02.02-1</t>
  </si>
  <si>
    <t xml:space="preserve">  Į atmosferą iš stacionarių šaltinių išmestų teršalų kiekis, tenkantis 1 gyventojui (kg) </t>
  </si>
  <si>
    <t>05.02.03</t>
  </si>
  <si>
    <t>05.02.03.01</t>
  </si>
  <si>
    <t>Pikeliškių ir Mozūriškių dvarų želdynų teritorijų kraštovaizdžio arealų sutvarkymas</t>
  </si>
  <si>
    <t>2019-2024</t>
  </si>
  <si>
    <t>R-05.02.03.01-1</t>
  </si>
  <si>
    <t xml:space="preserve"> Sutvarkytų želdynų, pažeistų žemių skaičius vnt.</t>
  </si>
  <si>
    <t>05.02.03.02</t>
  </si>
  <si>
    <t>Želdynų ir želdinių apsaugos, tvarkymo, būklės stebėsenos, želdynų kūrimo, želdinių veisimo, inventorizavimo ir vertinimo priemonės</t>
  </si>
  <si>
    <t>SB, BĮ</t>
  </si>
  <si>
    <t>R-05.02.03.02-1</t>
  </si>
  <si>
    <t xml:space="preserve"> Miestas, miesteliai, kaimai jų visuomeninės paskirties žemės sklypai (parkai, skverai, gatvės, kapinės, švietimo įstaigų teritorijos)  vnt.</t>
  </si>
  <si>
    <t>Užtikrinti probleminių teritorijų tvarkymą ir priežiūrą</t>
  </si>
  <si>
    <t>E-05.02.03-1</t>
  </si>
  <si>
    <t xml:space="preserve">  Sutvarkytų, tvarkomų ir tinkamai prižiūrimų probleminių teritorijų dalis, proc.</t>
  </si>
  <si>
    <t>Saugoti ir puoselėti natūralią rajono gamtą - iš viso:</t>
  </si>
  <si>
    <t>05.03</t>
  </si>
  <si>
    <t>05.03.01</t>
  </si>
  <si>
    <t>05.03.01.01</t>
  </si>
  <si>
    <t>Prevencinių ir saugaus eismo programų vykdymas</t>
  </si>
  <si>
    <t>R-05.03.01.01-1</t>
  </si>
  <si>
    <t xml:space="preserve"> Saugaus eismo komisijos posėdžių skaičius vnt.</t>
  </si>
  <si>
    <t>05.03.01.02</t>
  </si>
  <si>
    <t>Vilniaus rajono slėptuvės įrengimas</t>
  </si>
  <si>
    <t>R-05.03.01.02-1</t>
  </si>
  <si>
    <t>Objektų sk. vnt.</t>
  </si>
  <si>
    <t>05.03.01.03</t>
  </si>
  <si>
    <t>Vilniaus rajono Kolektyvinių apsaugos statinių, Tarpinių gyventojų evakavimo punktų tinkamas aprūpinimas</t>
  </si>
  <si>
    <t>R-05.03.01.03-1</t>
  </si>
  <si>
    <t>Paslaugų gavėjų skaičius, asm.</t>
  </si>
  <si>
    <t>05.03.01.04</t>
  </si>
  <si>
    <t>Asmenų pritraukimas tarnauti Vilniaus apskrities vyriausiajame policijos komisariate</t>
  </si>
  <si>
    <t>R-05.03.01.04-1</t>
  </si>
  <si>
    <t>Pritrauktų trūkstamų pirminės ir vidurinės grandies policijos pareigūnų skaičius (asm.)</t>
  </si>
  <si>
    <t>Bendradarbiaujant su socialiniais partneriais vykdyti nusikalstamumo ir nelaimingų atsitikimų prevenciją - iš viso:</t>
  </si>
  <si>
    <t>E-05.03.01-1</t>
  </si>
  <si>
    <t xml:space="preserve">  Kelių eismo įvykių, kuriuose sužeisti arba žuvo žmonės, skaičius, vnt.</t>
  </si>
  <si>
    <t>Palaikyti viešąją tvarką rajone siekiant didesnio asmens ir visuomenės saugumo - iš viso:</t>
  </si>
  <si>
    <t>05.04</t>
  </si>
  <si>
    <t>05.04.01</t>
  </si>
  <si>
    <t>05.04.01.01</t>
  </si>
  <si>
    <t>Vilniaus rajono savivaldybės triukšmo prevencija ir jo mažinimas</t>
  </si>
  <si>
    <t>R-05.04.01.01-1</t>
  </si>
  <si>
    <t xml:space="preserve"> Triukšmo fizikinių matavimų atlikimas vnt.</t>
  </si>
  <si>
    <t>Triukšmo prevencija ir jos mažinimas - iš viso:</t>
  </si>
  <si>
    <t>E-05.04.01-1</t>
  </si>
  <si>
    <t xml:space="preserve">  Įgyvendintų triukšmo prevencijos priemonių skaičius (vnt.)</t>
  </si>
  <si>
    <t>Triukšmo prevencija - iš viso:</t>
  </si>
  <si>
    <t>05.05</t>
  </si>
  <si>
    <t>05.05.01</t>
  </si>
  <si>
    <t>Smurto artimoje aplinkoje prevencija ir jos mažinimas - iš viso:</t>
  </si>
  <si>
    <t>E-05.05.01-1</t>
  </si>
  <si>
    <t>Artimoje aplinkoje smurtą patyrusių asmenų, kuriems suteikta reikalinga pagalba, skaičius (vnt.)</t>
  </si>
  <si>
    <t>Smurto artimoje aplinkoje prevencija - iš viso:</t>
  </si>
  <si>
    <t>Iš viso pagal 05 programą:</t>
  </si>
  <si>
    <t xml:space="preserve">      VILNIAUS RAJONO SAVIVALDYBĖS 2024-2026 METŲ STRATEGINIO VEIKLOS PLANO 2024 METŲ ĮGYVENDINIMO ATASKAITA (SAUGIOS IR ŠVARIOS GYVENAMOSIOS APLINKOS KŪRIMO PROGRAMA  NR. 05) </t>
  </si>
  <si>
    <t>Vilniaus rajono 
savivaldybės tarybos
2025 m. rugsėjo 26 d. 
sprendimo Nr. T3-
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</si>
</sst>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;[Red]#,##0.00"/>
  </numFmts>
  <fonts count="15" x14ac:knownFonts="1">
    <font>
      <sz val="11"/>
      <color indexed="8"/>
      <name val="Calibri"/>
      <family val="2"/>
      <charset val="186"/>
    </font>
    <font>
      <sz val="9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sz val="8"/>
      <name val="Calibri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F88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hair">
        <color indexed="0"/>
      </right>
      <top style="thin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1" fillId="0" borderId="0">
      <alignment vertical="top" wrapText="1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0" fontId="3" fillId="2" borderId="1">
      <alignment horizontal="center" vertical="center" textRotation="90" wrapText="1"/>
    </xf>
    <xf numFmtId="0" fontId="4" fillId="3" borderId="2">
      <alignment horizontal="center" vertical="center" textRotation="90" wrapText="1"/>
    </xf>
    <xf numFmtId="0" fontId="5" fillId="4" borderId="2">
      <alignment horizontal="center" vertical="center" wrapText="1"/>
    </xf>
    <xf numFmtId="0" fontId="1" fillId="4" borderId="2">
      <alignment horizontal="center" vertical="center" wrapText="1"/>
    </xf>
    <xf numFmtId="0" fontId="1" fillId="4" borderId="2">
      <alignment horizontal="center" vertical="center" textRotation="90" wrapText="1"/>
    </xf>
    <xf numFmtId="0" fontId="1" fillId="4" borderId="2">
      <alignment horizontal="center" vertical="center" wrapText="1"/>
    </xf>
    <xf numFmtId="0" fontId="1" fillId="4" borderId="2">
      <alignment horizontal="center" vertical="center" wrapText="1"/>
    </xf>
    <xf numFmtId="0" fontId="5" fillId="5" borderId="3">
      <alignment horizontal="center" vertical="center" wrapText="1"/>
    </xf>
    <xf numFmtId="0" fontId="3" fillId="6" borderId="3">
      <alignment horizontal="center" vertical="center" wrapText="1"/>
    </xf>
    <xf numFmtId="0" fontId="4" fillId="2" borderId="4">
      <alignment horizontal="center" vertical="center" wrapText="1"/>
    </xf>
    <xf numFmtId="0" fontId="4" fillId="2" borderId="5">
      <alignment horizontal="center" vertical="center" wrapText="1"/>
    </xf>
    <xf numFmtId="0" fontId="4" fillId="6" borderId="5">
      <alignment horizontal="center" vertical="center" wrapText="1"/>
    </xf>
    <xf numFmtId="0" fontId="4" fillId="5" borderId="4">
      <alignment horizontal="center" vertical="center" wrapText="1"/>
    </xf>
    <xf numFmtId="0" fontId="4" fillId="5" borderId="6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4" fillId="2" borderId="5">
      <alignment horizontal="center" vertical="center" wrapText="1"/>
    </xf>
    <xf numFmtId="0" fontId="4" fillId="4" borderId="5">
      <alignment horizontal="center" vertical="center" wrapText="1"/>
    </xf>
    <xf numFmtId="0" fontId="4" fillId="5" borderId="6">
      <alignment horizontal="center" vertical="center" wrapText="1"/>
    </xf>
    <xf numFmtId="0" fontId="4" fillId="2" borderId="7">
      <alignment horizontal="left" vertical="center" wrapText="1"/>
    </xf>
    <xf numFmtId="0" fontId="4" fillId="2" borderId="8">
      <alignment horizontal="right" vertical="center" wrapText="1"/>
    </xf>
    <xf numFmtId="0" fontId="4" fillId="2" borderId="5">
      <alignment horizontal="center" vertical="center"/>
    </xf>
    <xf numFmtId="0" fontId="4" fillId="2" borderId="9">
      <alignment horizontal="center" vertical="center" wrapText="1"/>
    </xf>
    <xf numFmtId="0" fontId="4" fillId="5" borderId="4">
      <alignment horizontal="center" vertical="center" wrapText="1"/>
    </xf>
    <xf numFmtId="0" fontId="6" fillId="0" borderId="10">
      <alignment horizontal="center" vertical="center" wrapText="1"/>
    </xf>
    <xf numFmtId="0" fontId="6" fillId="0" borderId="11">
      <alignment horizontal="center" vertical="center" wrapText="1"/>
    </xf>
    <xf numFmtId="0" fontId="6" fillId="0" borderId="12">
      <alignment horizontal="center" vertical="center" wrapText="1"/>
    </xf>
    <xf numFmtId="0" fontId="4" fillId="2" borderId="13">
      <alignment horizontal="center" vertical="center" wrapText="1"/>
    </xf>
    <xf numFmtId="0" fontId="4" fillId="3" borderId="5">
      <alignment horizontal="center" vertical="center" wrapText="1"/>
    </xf>
    <xf numFmtId="0" fontId="4" fillId="0" borderId="5">
      <alignment horizontal="center" vertical="center" wrapText="1"/>
    </xf>
    <xf numFmtId="0" fontId="4" fillId="0" borderId="5">
      <alignment horizontal="left" vertical="center" wrapText="1"/>
    </xf>
    <xf numFmtId="0" fontId="4" fillId="0" borderId="4">
      <alignment horizontal="left" vertical="center" wrapText="1"/>
    </xf>
    <xf numFmtId="0" fontId="4" fillId="0" borderId="7">
      <alignment horizontal="center" vertical="center" wrapText="1"/>
    </xf>
    <xf numFmtId="0" fontId="4" fillId="0" borderId="8">
      <alignment horizontal="center" vertical="center" wrapText="1"/>
    </xf>
    <xf numFmtId="0" fontId="4" fillId="0" borderId="4">
      <alignment horizontal="right" vertical="center" wrapText="1"/>
    </xf>
    <xf numFmtId="0" fontId="4" fillId="0" borderId="6">
      <alignment horizontal="right" vertical="center" wrapText="1"/>
    </xf>
    <xf numFmtId="0" fontId="4" fillId="3" borderId="5">
      <alignment horizontal="right" vertical="center" wrapText="1"/>
    </xf>
    <xf numFmtId="0" fontId="3" fillId="3" borderId="5">
      <alignment horizontal="center" vertical="center" wrapText="1"/>
    </xf>
    <xf numFmtId="0" fontId="4" fillId="3" borderId="4">
      <alignment horizontal="right" vertical="center" wrapText="1"/>
    </xf>
    <xf numFmtId="0" fontId="3" fillId="0" borderId="6">
      <alignment horizontal="left" vertical="center" wrapText="1"/>
    </xf>
    <xf numFmtId="0" fontId="4" fillId="3" borderId="4">
      <alignment horizontal="left" vertical="center" wrapText="1"/>
    </xf>
    <xf numFmtId="0" fontId="4" fillId="3" borderId="5">
      <alignment horizontal="center" vertical="center" wrapText="1"/>
    </xf>
    <xf numFmtId="0" fontId="4" fillId="3" borderId="7">
      <alignment horizontal="center" vertical="center" wrapText="1"/>
    </xf>
    <xf numFmtId="0" fontId="4" fillId="3" borderId="8">
      <alignment horizontal="center" vertical="center" wrapText="1"/>
    </xf>
    <xf numFmtId="0" fontId="4" fillId="3" borderId="6">
      <alignment horizontal="right" vertical="center" wrapText="1"/>
    </xf>
    <xf numFmtId="0" fontId="4" fillId="2" borderId="11">
      <alignment horizontal="right" vertical="center" wrapText="1"/>
    </xf>
    <xf numFmtId="0" fontId="3" fillId="2" borderId="11">
      <alignment horizontal="center" vertical="center" wrapText="1"/>
    </xf>
    <xf numFmtId="0" fontId="4" fillId="2" borderId="4">
      <alignment horizontal="left" vertical="center" wrapText="1"/>
    </xf>
    <xf numFmtId="0" fontId="4" fillId="2" borderId="5">
      <alignment horizontal="center" vertical="center" wrapText="1"/>
    </xf>
    <xf numFmtId="0" fontId="4" fillId="2" borderId="7">
      <alignment horizontal="center" vertical="center" wrapText="1"/>
    </xf>
    <xf numFmtId="0" fontId="4" fillId="2" borderId="8">
      <alignment horizontal="center" vertical="center" wrapText="1"/>
    </xf>
    <xf numFmtId="0" fontId="4" fillId="2" borderId="4">
      <alignment horizontal="right" vertical="center" wrapText="1"/>
    </xf>
    <xf numFmtId="0" fontId="4" fillId="2" borderId="6">
      <alignment horizontal="right" vertical="center" wrapText="1"/>
    </xf>
    <xf numFmtId="0" fontId="1" fillId="0" borderId="15">
      <alignment horizontal="center" vertical="center" wrapText="1"/>
    </xf>
    <xf numFmtId="0" fontId="4" fillId="0" borderId="16">
      <alignment horizontal="center" vertical="center" wrapText="1"/>
    </xf>
  </cellStyleXfs>
  <cellXfs count="76">
    <xf numFmtId="0" fontId="0" fillId="0" borderId="0" xfId="0"/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9" fillId="0" borderId="0" xfId="3" applyFont="1" applyAlignment="1">
      <alignment horizontal="left" vertical="top" wrapText="1"/>
    </xf>
    <xf numFmtId="0" fontId="8" fillId="3" borderId="14" xfId="33" applyFont="1" applyBorder="1" applyAlignment="1">
      <alignment horizontal="left" vertical="top" wrapText="1"/>
    </xf>
    <xf numFmtId="165" fontId="8" fillId="0" borderId="0" xfId="1" applyNumberFormat="1" applyFont="1" applyAlignment="1">
      <alignment horizontal="left" vertical="top" wrapText="1"/>
    </xf>
    <xf numFmtId="4" fontId="8" fillId="0" borderId="0" xfId="1" applyNumberFormat="1" applyFont="1" applyAlignment="1">
      <alignment horizontal="left" vertical="top" wrapText="1"/>
    </xf>
    <xf numFmtId="164" fontId="9" fillId="3" borderId="14" xfId="42" applyNumberFormat="1" applyFont="1" applyBorder="1" applyAlignment="1">
      <alignment horizontal="left" vertical="top" wrapText="1"/>
    </xf>
    <xf numFmtId="4" fontId="9" fillId="3" borderId="14" xfId="42" applyNumberFormat="1" applyFont="1" applyBorder="1" applyAlignment="1">
      <alignment horizontal="left" vertical="top" wrapText="1"/>
    </xf>
    <xf numFmtId="4" fontId="9" fillId="2" borderId="14" xfId="51" applyNumberFormat="1" applyFont="1" applyBorder="1" applyAlignment="1">
      <alignment horizontal="left" vertical="top" wrapText="1"/>
    </xf>
    <xf numFmtId="0" fontId="8" fillId="0" borderId="14" xfId="1" applyFont="1" applyBorder="1" applyAlignment="1">
      <alignment horizontal="left" vertical="top" wrapText="1"/>
    </xf>
    <xf numFmtId="0" fontId="8" fillId="7" borderId="0" xfId="1" applyFont="1" applyFill="1" applyAlignment="1">
      <alignment horizontal="left" vertical="top" wrapText="1"/>
    </xf>
    <xf numFmtId="4" fontId="8" fillId="7" borderId="0" xfId="1" applyNumberFormat="1" applyFont="1" applyFill="1" applyAlignment="1">
      <alignment horizontal="left" vertical="top" wrapText="1"/>
    </xf>
    <xf numFmtId="2" fontId="8" fillId="0" borderId="0" xfId="1" applyNumberFormat="1" applyFont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4" fontId="8" fillId="0" borderId="14" xfId="34" applyNumberFormat="1" applyFont="1" applyBorder="1" applyAlignment="1">
      <alignment horizontal="left" vertical="top" wrapText="1"/>
    </xf>
    <xf numFmtId="0" fontId="10" fillId="0" borderId="14" xfId="34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4" fontId="11" fillId="0" borderId="14" xfId="0" applyNumberFormat="1" applyFont="1" applyBorder="1" applyAlignment="1">
      <alignment horizontal="left" vertical="top" wrapText="1"/>
    </xf>
    <xf numFmtId="4" fontId="9" fillId="0" borderId="0" xfId="1" applyNumberFormat="1" applyFont="1" applyAlignment="1">
      <alignment horizontal="left" vertical="top" wrapText="1"/>
    </xf>
    <xf numFmtId="2" fontId="12" fillId="2" borderId="14" xfId="26" applyNumberFormat="1" applyFont="1" applyBorder="1" applyAlignment="1">
      <alignment horizontal="left" vertical="top" wrapText="1"/>
    </xf>
    <xf numFmtId="0" fontId="8" fillId="0" borderId="0" xfId="1" applyFont="1">
      <alignment vertical="top" wrapText="1"/>
    </xf>
    <xf numFmtId="0" fontId="9" fillId="2" borderId="14" xfId="26" applyFont="1" applyBorder="1" applyAlignment="1">
      <alignment horizontal="left" vertical="top" wrapText="1"/>
    </xf>
    <xf numFmtId="0" fontId="8" fillId="0" borderId="14" xfId="29" applyFont="1" applyBorder="1" applyAlignment="1">
      <alignment horizontal="left" vertical="top" wrapText="1"/>
    </xf>
    <xf numFmtId="164" fontId="8" fillId="0" borderId="14" xfId="34" applyNumberFormat="1" applyFont="1" applyBorder="1" applyAlignment="1">
      <alignment horizontal="left" vertical="top" wrapText="1"/>
    </xf>
    <xf numFmtId="165" fontId="8" fillId="0" borderId="14" xfId="1" applyNumberFormat="1" applyFont="1" applyBorder="1" applyAlignment="1">
      <alignment horizontal="left" vertical="top" wrapText="1"/>
    </xf>
    <xf numFmtId="0" fontId="8" fillId="7" borderId="14" xfId="34" applyFont="1" applyFill="1" applyBorder="1" applyAlignment="1">
      <alignment horizontal="left" vertical="top" wrapText="1"/>
    </xf>
    <xf numFmtId="0" fontId="8" fillId="7" borderId="14" xfId="35" applyFont="1" applyFill="1" applyBorder="1" applyAlignment="1">
      <alignment horizontal="left" vertical="top" wrapText="1"/>
    </xf>
    <xf numFmtId="4" fontId="13" fillId="3" borderId="14" xfId="0" applyNumberFormat="1" applyFont="1" applyFill="1" applyBorder="1" applyAlignment="1">
      <alignment horizontal="left" vertical="top" wrapText="1"/>
    </xf>
    <xf numFmtId="4" fontId="12" fillId="3" borderId="14" xfId="43" applyNumberFormat="1" applyFont="1" applyBorder="1" applyAlignment="1">
      <alignment horizontal="left" vertical="top" wrapText="1"/>
    </xf>
    <xf numFmtId="2" fontId="8" fillId="0" borderId="14" xfId="1" applyNumberFormat="1" applyFont="1" applyBorder="1" applyAlignment="1">
      <alignment horizontal="left" vertical="top" wrapText="1"/>
    </xf>
    <xf numFmtId="2" fontId="12" fillId="0" borderId="0" xfId="1" applyNumberFormat="1" applyFont="1" applyAlignment="1">
      <alignment horizontal="left" vertical="top" wrapText="1"/>
    </xf>
    <xf numFmtId="4" fontId="9" fillId="2" borderId="14" xfId="51" applyNumberFormat="1" applyFont="1" applyBorder="1" applyAlignment="1" applyProtection="1">
      <alignment horizontal="left" vertical="top" wrapText="1"/>
      <protection locked="0"/>
    </xf>
    <xf numFmtId="2" fontId="8" fillId="0" borderId="14" xfId="1" applyNumberFormat="1" applyFont="1" applyBorder="1" applyAlignment="1" applyProtection="1">
      <alignment horizontal="left" vertical="top" wrapText="1"/>
      <protection locked="0"/>
    </xf>
    <xf numFmtId="2" fontId="9" fillId="3" borderId="14" xfId="42" applyNumberFormat="1" applyFont="1" applyBorder="1" applyAlignment="1" applyProtection="1">
      <alignment horizontal="left" vertical="top" wrapText="1"/>
      <protection locked="0"/>
    </xf>
    <xf numFmtId="2" fontId="9" fillId="2" borderId="14" xfId="51" applyNumberFormat="1" applyFont="1" applyBorder="1" applyAlignment="1" applyProtection="1">
      <alignment horizontal="left" vertical="top" wrapText="1"/>
      <protection locked="0"/>
    </xf>
    <xf numFmtId="2" fontId="8" fillId="7" borderId="14" xfId="34" applyNumberFormat="1" applyFont="1" applyFill="1" applyBorder="1" applyAlignment="1" applyProtection="1">
      <alignment horizontal="left" vertical="top" wrapText="1"/>
      <protection locked="0"/>
    </xf>
    <xf numFmtId="2" fontId="13" fillId="3" borderId="14" xfId="0" applyNumberFormat="1" applyFont="1" applyFill="1" applyBorder="1" applyAlignment="1" applyProtection="1">
      <alignment horizontal="left" vertical="top" wrapText="1"/>
      <protection locked="0"/>
    </xf>
    <xf numFmtId="2" fontId="12" fillId="3" borderId="14" xfId="43" applyNumberFormat="1" applyFont="1" applyBorder="1" applyAlignment="1" applyProtection="1">
      <alignment horizontal="left" vertical="top" wrapText="1"/>
      <protection locked="0"/>
    </xf>
    <xf numFmtId="164" fontId="8" fillId="0" borderId="14" xfId="34" applyNumberFormat="1" applyFont="1" applyBorder="1" applyAlignment="1">
      <alignment horizontal="left" vertical="center" wrapText="1"/>
    </xf>
    <xf numFmtId="2" fontId="12" fillId="4" borderId="14" xfId="10" applyNumberFormat="1" applyFont="1" applyBorder="1">
      <alignment horizontal="center" vertical="center" wrapText="1"/>
    </xf>
    <xf numFmtId="2" fontId="9" fillId="2" borderId="14" xfId="51" applyNumberFormat="1" applyFont="1" applyBorder="1" applyAlignment="1" applyProtection="1">
      <alignment horizontal="left" vertical="top" wrapText="1"/>
      <protection locked="0"/>
    </xf>
    <xf numFmtId="4" fontId="9" fillId="2" borderId="14" xfId="51" applyNumberFormat="1" applyFont="1" applyBorder="1" applyAlignment="1">
      <alignment horizontal="left" vertical="top" wrapText="1"/>
    </xf>
    <xf numFmtId="4" fontId="8" fillId="0" borderId="14" xfId="34" applyNumberFormat="1" applyFont="1" applyBorder="1" applyAlignment="1">
      <alignment horizontal="left" vertical="top" wrapText="1"/>
    </xf>
    <xf numFmtId="2" fontId="8" fillId="0" borderId="14" xfId="1" applyNumberFormat="1" applyFont="1" applyBorder="1" applyAlignment="1">
      <alignment horizontal="left" vertical="top" wrapText="1"/>
    </xf>
    <xf numFmtId="4" fontId="11" fillId="0" borderId="14" xfId="0" applyNumberFormat="1" applyFont="1" applyBorder="1" applyAlignment="1">
      <alignment horizontal="left" vertical="top" wrapText="1"/>
    </xf>
    <xf numFmtId="0" fontId="8" fillId="2" borderId="14" xfId="32" applyFont="1" applyBorder="1" applyAlignment="1">
      <alignment horizontal="left" vertical="top" wrapText="1"/>
    </xf>
    <xf numFmtId="0" fontId="8" fillId="2" borderId="14" xfId="50" applyFont="1" applyBorder="1" applyAlignment="1">
      <alignment horizontal="right" vertical="top" wrapText="1"/>
    </xf>
    <xf numFmtId="0" fontId="8" fillId="3" borderId="14" xfId="33" applyFont="1" applyBorder="1" applyAlignment="1">
      <alignment horizontal="left" vertical="top" wrapText="1"/>
    </xf>
    <xf numFmtId="0" fontId="12" fillId="3" borderId="14" xfId="33" applyFont="1" applyBorder="1" applyAlignment="1">
      <alignment horizontal="right" vertical="top" wrapText="1"/>
    </xf>
    <xf numFmtId="0" fontId="12" fillId="3" borderId="14" xfId="41" applyFont="1" applyBorder="1" applyAlignment="1">
      <alignment horizontal="right" vertical="top" wrapText="1"/>
    </xf>
    <xf numFmtId="0" fontId="13" fillId="0" borderId="14" xfId="0" applyFont="1" applyBorder="1" applyAlignment="1">
      <alignment horizontal="right" vertical="top" wrapText="1"/>
    </xf>
    <xf numFmtId="0" fontId="8" fillId="0" borderId="14" xfId="34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0" fontId="8" fillId="0" borderId="0" xfId="59" applyFont="1" applyBorder="1" applyAlignment="1">
      <alignment horizontal="left" vertical="top" wrapText="1"/>
    </xf>
    <xf numFmtId="0" fontId="12" fillId="3" borderId="14" xfId="46" applyFont="1" applyBorder="1" applyAlignment="1">
      <alignment horizontal="right" vertical="top" wrapText="1"/>
    </xf>
    <xf numFmtId="0" fontId="8" fillId="2" borderId="14" xfId="14" applyFont="1" applyBorder="1" applyAlignment="1">
      <alignment horizontal="right" vertical="top" wrapText="1"/>
    </xf>
    <xf numFmtId="0" fontId="8" fillId="0" borderId="0" xfId="58" applyFont="1" applyBorder="1" applyAlignment="1">
      <alignment horizontal="left" vertical="top" wrapText="1"/>
    </xf>
    <xf numFmtId="0" fontId="8" fillId="7" borderId="0" xfId="59" applyFont="1" applyFill="1" applyBorder="1" applyAlignment="1">
      <alignment horizontal="left" vertical="top" wrapText="1"/>
    </xf>
    <xf numFmtId="0" fontId="12" fillId="0" borderId="17" xfId="1" applyFont="1" applyBorder="1" applyAlignment="1">
      <alignment horizontal="right" vertical="top" wrapText="1"/>
    </xf>
    <xf numFmtId="0" fontId="8" fillId="0" borderId="0" xfId="1" applyFont="1" applyAlignment="1">
      <alignment horizontal="left" vertical="top" wrapText="1"/>
    </xf>
    <xf numFmtId="0" fontId="9" fillId="4" borderId="14" xfId="10" applyFont="1" applyBorder="1" applyAlignment="1">
      <alignment horizontal="left" vertical="top" wrapText="1"/>
    </xf>
    <xf numFmtId="0" fontId="9" fillId="2" borderId="14" xfId="18" applyFont="1" applyBorder="1" applyAlignment="1">
      <alignment horizontal="left" vertical="top" wrapText="1"/>
    </xf>
    <xf numFmtId="0" fontId="9" fillId="2" borderId="14" xfId="19" applyFont="1" applyBorder="1" applyAlignment="1">
      <alignment horizontal="left" vertical="top" wrapText="1"/>
    </xf>
    <xf numFmtId="0" fontId="14" fillId="0" borderId="0" xfId="1" applyFont="1" applyAlignment="1">
      <alignment horizontal="center" vertical="top" wrapText="1"/>
    </xf>
    <xf numFmtId="0" fontId="8" fillId="0" borderId="14" xfId="34" applyFont="1" applyBorder="1" applyAlignment="1">
      <alignment horizontal="left" vertical="center" wrapText="1"/>
    </xf>
    <xf numFmtId="0" fontId="8" fillId="0" borderId="14" xfId="35" applyFont="1" applyBorder="1">
      <alignment horizontal="left" vertical="center" wrapText="1"/>
    </xf>
    <xf numFmtId="0" fontId="9" fillId="4" borderId="14" xfId="7" applyFont="1" applyBorder="1" applyAlignment="1">
      <alignment horizontal="left" vertical="top" textRotation="90" wrapText="1"/>
    </xf>
    <xf numFmtId="0" fontId="9" fillId="2" borderId="14" xfId="4" applyFont="1" applyBorder="1" applyAlignment="1">
      <alignment horizontal="left" vertical="top" textRotation="90" wrapText="1"/>
    </xf>
    <xf numFmtId="2" fontId="8" fillId="0" borderId="14" xfId="1" applyNumberFormat="1" applyFont="1" applyBorder="1" applyAlignment="1">
      <alignment horizontal="left" vertical="center" wrapText="1"/>
    </xf>
    <xf numFmtId="0" fontId="9" fillId="3" borderId="14" xfId="5" applyFont="1" applyBorder="1" applyAlignment="1">
      <alignment horizontal="left" vertical="top" textRotation="90" wrapText="1"/>
    </xf>
    <xf numFmtId="0" fontId="9" fillId="4" borderId="14" xfId="6" applyFont="1" applyBorder="1" applyAlignment="1">
      <alignment horizontal="left" vertical="top" wrapText="1"/>
    </xf>
    <xf numFmtId="0" fontId="9" fillId="4" borderId="14" xfId="8" applyFont="1" applyBorder="1" applyAlignment="1">
      <alignment horizontal="left" vertical="top" textRotation="90" wrapText="1"/>
    </xf>
    <xf numFmtId="0" fontId="8" fillId="3" borderId="14" xfId="41" applyFont="1" applyBorder="1" applyAlignment="1">
      <alignment horizontal="right" vertical="top" wrapText="1"/>
    </xf>
  </cellXfs>
  <cellStyles count="60">
    <cellStyle name="Default" xfId="1" xr:uid="{00000000-0005-0000-0000-000001000000}"/>
    <cellStyle name="Normal" xfId="0" builtinId="0"/>
    <cellStyle name="Plm10ConfirmA" xfId="58" xr:uid="{00000000-0005-0000-0000-000003000000}"/>
    <cellStyle name="Plm10ConfirmB" xfId="59" xr:uid="{00000000-0005-0000-0000-000004000000}"/>
    <cellStyle name="Plm10HdrLine" xfId="2" xr:uid="{00000000-0005-0000-0000-000005000000}"/>
    <cellStyle name="SvsDataLeaf" xfId="34" xr:uid="{00000000-0005-0000-0000-000006000000}"/>
    <cellStyle name="SvsDataLeafCrtEnd" xfId="38" xr:uid="{00000000-0005-0000-0000-000007000000}"/>
    <cellStyle name="SvsDataLeafCrtName" xfId="36" xr:uid="{00000000-0005-0000-0000-000008000000}"/>
    <cellStyle name="SvsDataLeafCrtStart" xfId="37" xr:uid="{00000000-0005-0000-0000-000009000000}"/>
    <cellStyle name="SvsDataLeafDoer" xfId="40" xr:uid="{00000000-0005-0000-0000-00000A000000}"/>
    <cellStyle name="SvsDataLeafDoerIns" xfId="44" xr:uid="{00000000-0005-0000-0000-00000B000000}"/>
    <cellStyle name="SvsDataLeafLeft" xfId="35" xr:uid="{00000000-0005-0000-0000-00000C000000}"/>
    <cellStyle name="SvsDataLeafOwner" xfId="39" xr:uid="{00000000-0005-0000-0000-00000D000000}"/>
    <cellStyle name="SvsDataLvl1" xfId="32" xr:uid="{00000000-0005-0000-0000-00000E000000}"/>
    <cellStyle name="SvsDataLvl1CrtEnd" xfId="55" xr:uid="{00000000-0005-0000-0000-00000F000000}"/>
    <cellStyle name="SvsDataLvl1CrtName" xfId="52" xr:uid="{00000000-0005-0000-0000-000010000000}"/>
    <cellStyle name="SvsDataLvl1CrtStart" xfId="54" xr:uid="{00000000-0005-0000-0000-000011000000}"/>
    <cellStyle name="SvsDataLvl1Default" xfId="53" xr:uid="{00000000-0005-0000-0000-000012000000}"/>
    <cellStyle name="SvsDataLvl1Doer" xfId="57" xr:uid="{00000000-0005-0000-0000-000013000000}"/>
    <cellStyle name="SvsDataLvl1Owner" xfId="56" xr:uid="{00000000-0005-0000-0000-000014000000}"/>
    <cellStyle name="SvsDataLvl1Summary" xfId="50" xr:uid="{00000000-0005-0000-0000-000015000000}"/>
    <cellStyle name="SvsDataLvl1SummFin" xfId="51" xr:uid="{00000000-0005-0000-0000-000016000000}"/>
    <cellStyle name="SvsDataLvl2" xfId="33" xr:uid="{00000000-0005-0000-0000-000017000000}"/>
    <cellStyle name="SvsDataLvl2CrtEnd" xfId="48" xr:uid="{00000000-0005-0000-0000-000018000000}"/>
    <cellStyle name="SvsDataLvl2CrtName" xfId="45" xr:uid="{00000000-0005-0000-0000-000019000000}"/>
    <cellStyle name="SvsDataLvl2CrtStart" xfId="47" xr:uid="{00000000-0005-0000-0000-00001A000000}"/>
    <cellStyle name="SvsDataLvl2Default" xfId="46" xr:uid="{00000000-0005-0000-0000-00001B000000}"/>
    <cellStyle name="SvsDataLvl2Doer" xfId="49" xr:uid="{00000000-0005-0000-0000-00001C000000}"/>
    <cellStyle name="SvsDataLvl2Owner" xfId="43" xr:uid="{00000000-0005-0000-0000-00001D000000}"/>
    <cellStyle name="SvsDataLvl2Summary" xfId="41" xr:uid="{00000000-0005-0000-0000-00001E000000}"/>
    <cellStyle name="SvsDataLvl2SummFin" xfId="42" xr:uid="{00000000-0005-0000-0000-00001F000000}"/>
    <cellStyle name="SvsHdrColnum" xfId="30" xr:uid="{00000000-0005-0000-0000-000020000000}"/>
    <cellStyle name="SvsHdrColnumFirst" xfId="29" xr:uid="{00000000-0005-0000-0000-000021000000}"/>
    <cellStyle name="SvsHdrColnumLast" xfId="31" xr:uid="{00000000-0005-0000-0000-000022000000}"/>
    <cellStyle name="SvsHdrCrt" xfId="11" xr:uid="{00000000-0005-0000-0000-000023000000}"/>
    <cellStyle name="SvsHdrCrtDates" xfId="15" xr:uid="{00000000-0005-0000-0000-000024000000}"/>
    <cellStyle name="SvsHdrCrtDescFields" xfId="14" xr:uid="{00000000-0005-0000-0000-000025000000}"/>
    <cellStyle name="SvsHdrCrtDiff" xfId="27" xr:uid="{00000000-0005-0000-0000-000026000000}"/>
    <cellStyle name="SvsHdrCrtEnd" xfId="25" xr:uid="{00000000-0005-0000-0000-000027000000}"/>
    <cellStyle name="SvsHdrCrtName" xfId="13" xr:uid="{00000000-0005-0000-0000-000028000000}"/>
    <cellStyle name="SvsHdrCrtStart" xfId="24" xr:uid="{00000000-0005-0000-0000-000029000000}"/>
    <cellStyle name="SvsHdrFin" xfId="22" xr:uid="{00000000-0005-0000-0000-00002A000000}"/>
    <cellStyle name="SvsHdrFinCurYear" xfId="9" xr:uid="{00000000-0005-0000-0000-00002B000000}"/>
    <cellStyle name="SvsHdrFinsalt" xfId="8" xr:uid="{00000000-0005-0000-0000-00002C000000}"/>
    <cellStyle name="SvsHdrFinSum" xfId="23" xr:uid="{00000000-0005-0000-0000-00002D000000}"/>
    <cellStyle name="SvsHdrFinTitle" xfId="10" xr:uid="{00000000-0005-0000-0000-00002E000000}"/>
    <cellStyle name="SvsHdrFinUom" xfId="26" xr:uid="{00000000-0005-0000-0000-00002F000000}"/>
    <cellStyle name="SvsHdrLeaf" xfId="6" xr:uid="{00000000-0005-0000-0000-000030000000}"/>
    <cellStyle name="SvsHdrLeafDesc" xfId="20" xr:uid="{00000000-0005-0000-0000-000031000000}"/>
    <cellStyle name="SvsHdrLeafName" xfId="19" xr:uid="{00000000-0005-0000-0000-000032000000}"/>
    <cellStyle name="SvsHdrLeafNr" xfId="18" xr:uid="{00000000-0005-0000-0000-000033000000}"/>
    <cellStyle name="SvsHdrLevelName1" xfId="4" xr:uid="{00000000-0005-0000-0000-000034000000}"/>
    <cellStyle name="SvsHdrLevelName2" xfId="5" xr:uid="{00000000-0005-0000-0000-000035000000}"/>
    <cellStyle name="SvsHdrPeriod" xfId="7" xr:uid="{00000000-0005-0000-0000-000036000000}"/>
    <cellStyle name="SvsHdrPeriodDates" xfId="21" xr:uid="{00000000-0005-0000-0000-000037000000}"/>
    <cellStyle name="SvsHdrRespDoer" xfId="17" xr:uid="{00000000-0005-0000-0000-000038000000}"/>
    <cellStyle name="SvsHdrRespHdr" xfId="12" xr:uid="{00000000-0005-0000-0000-000039000000}"/>
    <cellStyle name="SvsHdrRespOwner" xfId="16" xr:uid="{00000000-0005-0000-0000-00003A000000}"/>
    <cellStyle name="SvsHdrRespOwnerIns" xfId="28" xr:uid="{00000000-0005-0000-0000-00003B000000}"/>
    <cellStyle name="SvsHeader" xfId="3" xr:uid="{00000000-0005-0000-0000-00003C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78"/>
  <sheetViews>
    <sheetView tabSelected="1" zoomScale="96" zoomScaleNormal="96" workbookViewId="0">
      <selection activeCell="N2" sqref="N2"/>
    </sheetView>
  </sheetViews>
  <sheetFormatPr defaultColWidth="9.109375" defaultRowHeight="10.199999999999999" x14ac:dyDescent="0.3"/>
  <cols>
    <col min="1" max="1" width="6.5546875" style="1" customWidth="1"/>
    <col min="2" max="2" width="7.44140625" style="1" bestFit="1" customWidth="1"/>
    <col min="3" max="3" width="11.44140625" style="1" customWidth="1"/>
    <col min="4" max="4" width="30.88671875" style="1" customWidth="1"/>
    <col min="5" max="5" width="11.44140625" style="1" customWidth="1"/>
    <col min="6" max="6" width="8.33203125" style="1" customWidth="1"/>
    <col min="7" max="7" width="13.5546875" style="1" customWidth="1"/>
    <col min="8" max="8" width="10.6640625" style="1" customWidth="1"/>
    <col min="9" max="9" width="11.44140625" style="1" customWidth="1"/>
    <col min="10" max="10" width="10" style="1" customWidth="1"/>
    <col min="11" max="11" width="19.109375" style="1" customWidth="1"/>
    <col min="12" max="12" width="22.88671875" style="1" customWidth="1"/>
    <col min="13" max="13" width="12.33203125" style="1" customWidth="1"/>
    <col min="14" max="14" width="14.44140625" style="1" customWidth="1"/>
    <col min="15" max="16384" width="9.109375" style="1"/>
  </cols>
  <sheetData>
    <row r="1" spans="1:14" x14ac:dyDescent="0.3">
      <c r="I1" s="13"/>
      <c r="J1" s="13"/>
      <c r="K1" s="13"/>
      <c r="L1" s="13"/>
      <c r="M1" s="13"/>
      <c r="N1" s="13"/>
    </row>
    <row r="2" spans="1:14" ht="65.7" customHeight="1" x14ac:dyDescent="0.3">
      <c r="H2" s="62"/>
      <c r="I2" s="62"/>
      <c r="N2" s="22" t="s">
        <v>219</v>
      </c>
    </row>
    <row r="6" spans="1:14" ht="11.25" customHeight="1" x14ac:dyDescent="0.3">
      <c r="A6" s="66" t="s">
        <v>218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ht="14.4" customHeight="1" x14ac:dyDescent="0.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ht="15" customHeight="1" x14ac:dyDescent="0.3">
      <c r="A8" s="3"/>
      <c r="B8" s="3"/>
      <c r="C8" s="2"/>
      <c r="D8" s="2"/>
      <c r="E8" s="2"/>
      <c r="F8" s="2"/>
      <c r="G8" s="2"/>
      <c r="H8" s="2"/>
      <c r="I8" s="2"/>
    </row>
    <row r="10" spans="1:14" ht="32.25" customHeight="1" x14ac:dyDescent="0.3">
      <c r="A10" s="70" t="s">
        <v>0</v>
      </c>
      <c r="B10" s="72" t="s">
        <v>1</v>
      </c>
      <c r="C10" s="73" t="s">
        <v>2</v>
      </c>
      <c r="D10" s="73"/>
      <c r="E10" s="69" t="s">
        <v>3</v>
      </c>
      <c r="F10" s="74" t="s">
        <v>4</v>
      </c>
      <c r="G10" s="63" t="s">
        <v>5</v>
      </c>
      <c r="H10" s="63" t="s">
        <v>6</v>
      </c>
      <c r="I10" s="63" t="s">
        <v>7</v>
      </c>
      <c r="J10" s="41" t="s">
        <v>8</v>
      </c>
      <c r="K10" s="41" t="s">
        <v>9</v>
      </c>
      <c r="L10" s="41"/>
      <c r="M10" s="41"/>
      <c r="N10" s="41"/>
    </row>
    <row r="11" spans="1:14" ht="18.75" customHeight="1" x14ac:dyDescent="0.3">
      <c r="A11" s="70"/>
      <c r="B11" s="72"/>
      <c r="C11" s="73"/>
      <c r="D11" s="73"/>
      <c r="E11" s="69"/>
      <c r="F11" s="74"/>
      <c r="G11" s="63"/>
      <c r="H11" s="63"/>
      <c r="I11" s="63"/>
      <c r="J11" s="41"/>
      <c r="K11" s="41"/>
      <c r="L11" s="41"/>
      <c r="M11" s="41"/>
      <c r="N11" s="41"/>
    </row>
    <row r="12" spans="1:14" ht="17.25" customHeight="1" x14ac:dyDescent="0.3">
      <c r="A12" s="70"/>
      <c r="B12" s="72"/>
      <c r="C12" s="64" t="s">
        <v>10</v>
      </c>
      <c r="D12" s="65" t="s">
        <v>11</v>
      </c>
      <c r="E12" s="69"/>
      <c r="F12" s="74"/>
      <c r="G12" s="63"/>
      <c r="H12" s="63"/>
      <c r="I12" s="63"/>
      <c r="J12" s="41"/>
      <c r="K12" s="41"/>
      <c r="L12" s="41"/>
      <c r="M12" s="41"/>
      <c r="N12" s="41"/>
    </row>
    <row r="13" spans="1:14" ht="27.45" customHeight="1" x14ac:dyDescent="0.3">
      <c r="A13" s="70"/>
      <c r="B13" s="72"/>
      <c r="C13" s="64"/>
      <c r="D13" s="65"/>
      <c r="E13" s="69"/>
      <c r="F13" s="74"/>
      <c r="G13" s="23" t="s">
        <v>12</v>
      </c>
      <c r="H13" s="23" t="s">
        <v>12</v>
      </c>
      <c r="I13" s="23" t="s">
        <v>12</v>
      </c>
      <c r="J13" s="41"/>
      <c r="K13" s="21" t="s">
        <v>13</v>
      </c>
      <c r="L13" s="21" t="s">
        <v>14</v>
      </c>
      <c r="M13" s="21" t="s">
        <v>15</v>
      </c>
      <c r="N13" s="21" t="s">
        <v>16</v>
      </c>
    </row>
    <row r="14" spans="1:14" x14ac:dyDescent="0.3">
      <c r="A14" s="24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4">
        <v>7</v>
      </c>
      <c r="H14" s="24">
        <v>8</v>
      </c>
      <c r="I14" s="24">
        <v>9</v>
      </c>
      <c r="J14" s="24">
        <v>10</v>
      </c>
      <c r="K14" s="24">
        <v>11</v>
      </c>
      <c r="L14" s="24">
        <v>12</v>
      </c>
      <c r="M14" s="24">
        <v>13</v>
      </c>
      <c r="N14" s="24">
        <v>14</v>
      </c>
    </row>
    <row r="15" spans="1:14" ht="38.4" customHeight="1" x14ac:dyDescent="0.3">
      <c r="A15" s="47" t="s">
        <v>17</v>
      </c>
      <c r="B15" s="49" t="s">
        <v>18</v>
      </c>
      <c r="C15" s="67" t="s">
        <v>19</v>
      </c>
      <c r="D15" s="68" t="s">
        <v>20</v>
      </c>
      <c r="E15" s="67" t="s">
        <v>21</v>
      </c>
      <c r="F15" s="67" t="s">
        <v>22</v>
      </c>
      <c r="G15" s="40">
        <v>7948.7</v>
      </c>
      <c r="H15" s="40">
        <v>7949.3</v>
      </c>
      <c r="I15" s="40">
        <f>7932.08+8.01</f>
        <v>7940.09</v>
      </c>
      <c r="J15" s="71">
        <f>I15*100/H15</f>
        <v>99.884140741952123</v>
      </c>
      <c r="K15" s="26" t="s">
        <v>23</v>
      </c>
      <c r="L15" s="26" t="s">
        <v>24</v>
      </c>
      <c r="M15" s="26">
        <v>5</v>
      </c>
      <c r="N15" s="34">
        <v>4</v>
      </c>
    </row>
    <row r="16" spans="1:14" ht="27.75" customHeight="1" x14ac:dyDescent="0.3">
      <c r="A16" s="47"/>
      <c r="B16" s="49"/>
      <c r="C16" s="67"/>
      <c r="D16" s="68"/>
      <c r="E16" s="67"/>
      <c r="F16" s="67"/>
      <c r="G16" s="40"/>
      <c r="H16" s="40"/>
      <c r="I16" s="40"/>
      <c r="J16" s="71"/>
      <c r="K16" s="26" t="s">
        <v>25</v>
      </c>
      <c r="L16" s="26" t="s">
        <v>26</v>
      </c>
      <c r="M16" s="26">
        <v>30</v>
      </c>
      <c r="N16" s="34">
        <v>400</v>
      </c>
    </row>
    <row r="17" spans="1:14" ht="22.5" customHeight="1" x14ac:dyDescent="0.3">
      <c r="A17" s="47"/>
      <c r="B17" s="49"/>
      <c r="C17" s="14" t="s">
        <v>27</v>
      </c>
      <c r="D17" s="15" t="s">
        <v>28</v>
      </c>
      <c r="E17" s="14" t="s">
        <v>21</v>
      </c>
      <c r="F17" s="14" t="s">
        <v>22</v>
      </c>
      <c r="G17" s="25">
        <v>1193.4000000000001</v>
      </c>
      <c r="H17" s="25">
        <v>1092.4000000000001</v>
      </c>
      <c r="I17" s="25">
        <v>947.12</v>
      </c>
      <c r="J17" s="31">
        <f>I17*100/H17</f>
        <v>86.700842182350783</v>
      </c>
      <c r="K17" s="26" t="s">
        <v>29</v>
      </c>
      <c r="L17" s="26" t="s">
        <v>30</v>
      </c>
      <c r="M17" s="26">
        <v>23</v>
      </c>
      <c r="N17" s="34">
        <v>23</v>
      </c>
    </row>
    <row r="18" spans="1:14" ht="35.4" customHeight="1" x14ac:dyDescent="0.3">
      <c r="A18" s="47"/>
      <c r="B18" s="49"/>
      <c r="C18" s="14" t="s">
        <v>31</v>
      </c>
      <c r="D18" s="15" t="s">
        <v>32</v>
      </c>
      <c r="E18" s="14" t="s">
        <v>33</v>
      </c>
      <c r="F18" s="14" t="s">
        <v>22</v>
      </c>
      <c r="G18" s="25">
        <v>1465</v>
      </c>
      <c r="H18" s="25">
        <v>1835</v>
      </c>
      <c r="I18" s="25">
        <v>1826.38</v>
      </c>
      <c r="J18" s="31">
        <f>I18*100/H18</f>
        <v>99.530245231607623</v>
      </c>
      <c r="K18" s="26" t="s">
        <v>34</v>
      </c>
      <c r="L18" s="26" t="s">
        <v>35</v>
      </c>
      <c r="M18" s="26">
        <v>2</v>
      </c>
      <c r="N18" s="34">
        <v>2</v>
      </c>
    </row>
    <row r="19" spans="1:14" ht="20.399999999999999" x14ac:dyDescent="0.3">
      <c r="A19" s="47"/>
      <c r="B19" s="49"/>
      <c r="C19" s="14" t="s">
        <v>36</v>
      </c>
      <c r="D19" s="15" t="s">
        <v>37</v>
      </c>
      <c r="E19" s="14" t="s">
        <v>38</v>
      </c>
      <c r="F19" s="14" t="s">
        <v>22</v>
      </c>
      <c r="G19" s="25">
        <v>400</v>
      </c>
      <c r="H19" s="25">
        <v>0</v>
      </c>
      <c r="I19" s="25">
        <v>0</v>
      </c>
      <c r="J19" s="31">
        <v>0</v>
      </c>
      <c r="K19" s="26" t="s">
        <v>39</v>
      </c>
      <c r="L19" s="26" t="s">
        <v>40</v>
      </c>
      <c r="M19" s="26">
        <v>0</v>
      </c>
      <c r="N19" s="34">
        <v>0</v>
      </c>
    </row>
    <row r="20" spans="1:14" ht="37.950000000000003" customHeight="1" x14ac:dyDescent="0.3">
      <c r="A20" s="47"/>
      <c r="B20" s="49"/>
      <c r="C20" s="51" t="s">
        <v>41</v>
      </c>
      <c r="D20" s="51"/>
      <c r="E20" s="51"/>
      <c r="F20" s="51"/>
      <c r="G20" s="7">
        <f>SUM(G15:G19)</f>
        <v>11007.1</v>
      </c>
      <c r="H20" s="7">
        <f>SUM(H15:H19)</f>
        <v>10876.7</v>
      </c>
      <c r="I20" s="7">
        <f>SUM(I15:I19)</f>
        <v>10713.59</v>
      </c>
      <c r="J20" s="7">
        <f>I20*100/H20</f>
        <v>98.500372355585782</v>
      </c>
      <c r="K20" s="7" t="s">
        <v>42</v>
      </c>
      <c r="L20" s="7" t="s">
        <v>43</v>
      </c>
      <c r="M20" s="7">
        <v>95</v>
      </c>
      <c r="N20" s="35">
        <v>95</v>
      </c>
    </row>
    <row r="21" spans="1:14" ht="20.399999999999999" x14ac:dyDescent="0.3">
      <c r="A21" s="47"/>
      <c r="B21" s="49" t="s">
        <v>44</v>
      </c>
      <c r="C21" s="14" t="s">
        <v>45</v>
      </c>
      <c r="D21" s="15" t="s">
        <v>46</v>
      </c>
      <c r="E21" s="14" t="s">
        <v>21</v>
      </c>
      <c r="F21" s="14" t="s">
        <v>22</v>
      </c>
      <c r="G21" s="16">
        <v>5183</v>
      </c>
      <c r="H21" s="16">
        <v>5183</v>
      </c>
      <c r="I21" s="16">
        <v>5178</v>
      </c>
      <c r="J21" s="31">
        <f>I21*100/H21</f>
        <v>99.903530773683201</v>
      </c>
      <c r="K21" s="26" t="s">
        <v>47</v>
      </c>
      <c r="L21" s="26" t="s">
        <v>48</v>
      </c>
      <c r="M21" s="26">
        <v>100</v>
      </c>
      <c r="N21" s="34">
        <v>100</v>
      </c>
    </row>
    <row r="22" spans="1:14" ht="20.399999999999999" x14ac:dyDescent="0.3">
      <c r="A22" s="47"/>
      <c r="B22" s="49"/>
      <c r="C22" s="14" t="s">
        <v>49</v>
      </c>
      <c r="D22" s="15" t="s">
        <v>50</v>
      </c>
      <c r="E22" s="14" t="s">
        <v>21</v>
      </c>
      <c r="F22" s="14" t="s">
        <v>22</v>
      </c>
      <c r="G22" s="16">
        <v>298.10000000000002</v>
      </c>
      <c r="H22" s="16">
        <v>310.89999999999998</v>
      </c>
      <c r="I22" s="16">
        <v>308.04000000000002</v>
      </c>
      <c r="J22" s="31">
        <f t="shared" ref="J22:J32" si="0">I22*100/H22</f>
        <v>99.080090061112912</v>
      </c>
      <c r="K22" s="26" t="s">
        <v>51</v>
      </c>
      <c r="L22" s="26" t="s">
        <v>52</v>
      </c>
      <c r="M22" s="26">
        <v>90</v>
      </c>
      <c r="N22" s="34">
        <v>90</v>
      </c>
    </row>
    <row r="23" spans="1:14" x14ac:dyDescent="0.3">
      <c r="A23" s="47"/>
      <c r="B23" s="49"/>
      <c r="C23" s="14" t="s">
        <v>53</v>
      </c>
      <c r="D23" s="15" t="s">
        <v>54</v>
      </c>
      <c r="E23" s="14" t="s">
        <v>21</v>
      </c>
      <c r="F23" s="14" t="s">
        <v>22</v>
      </c>
      <c r="G23" s="16">
        <v>19605.8</v>
      </c>
      <c r="H23" s="16">
        <v>19697.400000000001</v>
      </c>
      <c r="I23" s="16">
        <v>19214.88</v>
      </c>
      <c r="J23" s="31">
        <f t="shared" si="0"/>
        <v>97.550336592646744</v>
      </c>
      <c r="K23" s="26" t="s">
        <v>55</v>
      </c>
      <c r="L23" s="26" t="s">
        <v>56</v>
      </c>
      <c r="M23" s="26">
        <v>23</v>
      </c>
      <c r="N23" s="34">
        <v>23</v>
      </c>
    </row>
    <row r="24" spans="1:14" x14ac:dyDescent="0.3">
      <c r="A24" s="47"/>
      <c r="B24" s="49"/>
      <c r="C24" s="14" t="s">
        <v>57</v>
      </c>
      <c r="D24" s="15" t="s">
        <v>58</v>
      </c>
      <c r="E24" s="14" t="s">
        <v>59</v>
      </c>
      <c r="F24" s="14" t="s">
        <v>22</v>
      </c>
      <c r="G24" s="16">
        <v>30</v>
      </c>
      <c r="H24" s="16">
        <v>10</v>
      </c>
      <c r="I24" s="16">
        <v>2.4700000000000002</v>
      </c>
      <c r="J24" s="31">
        <f t="shared" si="0"/>
        <v>24.700000000000003</v>
      </c>
      <c r="K24" s="26" t="s">
        <v>60</v>
      </c>
      <c r="L24" s="26" t="s">
        <v>61</v>
      </c>
      <c r="M24" s="26">
        <v>230</v>
      </c>
      <c r="N24" s="34">
        <v>230</v>
      </c>
    </row>
    <row r="25" spans="1:14" ht="30.6" x14ac:dyDescent="0.3">
      <c r="A25" s="47"/>
      <c r="B25" s="49"/>
      <c r="C25" s="53" t="s">
        <v>62</v>
      </c>
      <c r="D25" s="55" t="s">
        <v>63</v>
      </c>
      <c r="E25" s="53" t="s">
        <v>64</v>
      </c>
      <c r="F25" s="53" t="s">
        <v>65</v>
      </c>
      <c r="G25" s="44">
        <v>967</v>
      </c>
      <c r="H25" s="44">
        <v>967</v>
      </c>
      <c r="I25" s="44">
        <v>962.35</v>
      </c>
      <c r="J25" s="45">
        <f t="shared" si="0"/>
        <v>99.519131334022745</v>
      </c>
      <c r="K25" s="26" t="s">
        <v>66</v>
      </c>
      <c r="L25" s="26" t="s">
        <v>67</v>
      </c>
      <c r="M25" s="26">
        <v>100</v>
      </c>
      <c r="N25" s="34">
        <v>100</v>
      </c>
    </row>
    <row r="26" spans="1:14" x14ac:dyDescent="0.3">
      <c r="A26" s="47"/>
      <c r="B26" s="49"/>
      <c r="C26" s="53"/>
      <c r="D26" s="55"/>
      <c r="E26" s="53"/>
      <c r="F26" s="53"/>
      <c r="G26" s="44"/>
      <c r="H26" s="44"/>
      <c r="I26" s="44"/>
      <c r="J26" s="45" t="e">
        <f t="shared" si="0"/>
        <v>#DIV/0!</v>
      </c>
      <c r="K26" s="26" t="s">
        <v>68</v>
      </c>
      <c r="L26" s="26" t="s">
        <v>69</v>
      </c>
      <c r="M26" s="26">
        <v>0</v>
      </c>
      <c r="N26" s="34">
        <v>0</v>
      </c>
    </row>
    <row r="27" spans="1:14" x14ac:dyDescent="0.3">
      <c r="A27" s="47"/>
      <c r="B27" s="49"/>
      <c r="C27" s="53"/>
      <c r="D27" s="55"/>
      <c r="E27" s="53"/>
      <c r="F27" s="53"/>
      <c r="G27" s="44"/>
      <c r="H27" s="44"/>
      <c r="I27" s="44"/>
      <c r="J27" s="45" t="e">
        <f t="shared" si="0"/>
        <v>#DIV/0!</v>
      </c>
      <c r="K27" s="26" t="s">
        <v>70</v>
      </c>
      <c r="L27" s="26" t="s">
        <v>71</v>
      </c>
      <c r="M27" s="26">
        <v>1</v>
      </c>
      <c r="N27" s="34">
        <v>0</v>
      </c>
    </row>
    <row r="28" spans="1:14" x14ac:dyDescent="0.3">
      <c r="A28" s="47"/>
      <c r="B28" s="49"/>
      <c r="C28" s="53"/>
      <c r="D28" s="55"/>
      <c r="E28" s="53"/>
      <c r="F28" s="53"/>
      <c r="G28" s="44"/>
      <c r="H28" s="44"/>
      <c r="I28" s="44"/>
      <c r="J28" s="45" t="e">
        <f t="shared" si="0"/>
        <v>#DIV/0!</v>
      </c>
      <c r="K28" s="26" t="s">
        <v>72</v>
      </c>
      <c r="L28" s="26" t="s">
        <v>73</v>
      </c>
      <c r="M28" s="26">
        <v>17000</v>
      </c>
      <c r="N28" s="34" t="s">
        <v>74</v>
      </c>
    </row>
    <row r="29" spans="1:14" ht="20.399999999999999" x14ac:dyDescent="0.3">
      <c r="A29" s="47"/>
      <c r="B29" s="49"/>
      <c r="C29" s="53"/>
      <c r="D29" s="55"/>
      <c r="E29" s="53"/>
      <c r="F29" s="53"/>
      <c r="G29" s="44"/>
      <c r="H29" s="44"/>
      <c r="I29" s="44"/>
      <c r="J29" s="45" t="e">
        <f t="shared" si="0"/>
        <v>#DIV/0!</v>
      </c>
      <c r="K29" s="26" t="s">
        <v>75</v>
      </c>
      <c r="L29" s="26" t="s">
        <v>76</v>
      </c>
      <c r="M29" s="26">
        <v>100</v>
      </c>
      <c r="N29" s="34">
        <v>0</v>
      </c>
    </row>
    <row r="30" spans="1:14" x14ac:dyDescent="0.3">
      <c r="A30" s="47"/>
      <c r="B30" s="49"/>
      <c r="C30" s="53"/>
      <c r="D30" s="55"/>
      <c r="E30" s="53"/>
      <c r="F30" s="53"/>
      <c r="G30" s="44"/>
      <c r="H30" s="44"/>
      <c r="I30" s="44"/>
      <c r="J30" s="45" t="e">
        <f t="shared" si="0"/>
        <v>#DIV/0!</v>
      </c>
      <c r="K30" s="26" t="s">
        <v>77</v>
      </c>
      <c r="L30" s="26" t="s">
        <v>78</v>
      </c>
      <c r="M30" s="26">
        <v>8</v>
      </c>
      <c r="N30" s="34">
        <v>0</v>
      </c>
    </row>
    <row r="31" spans="1:14" x14ac:dyDescent="0.3">
      <c r="A31" s="47"/>
      <c r="B31" s="49"/>
      <c r="C31" s="53"/>
      <c r="D31" s="55"/>
      <c r="E31" s="53"/>
      <c r="F31" s="53"/>
      <c r="G31" s="44"/>
      <c r="H31" s="44"/>
      <c r="I31" s="44"/>
      <c r="J31" s="45" t="e">
        <f t="shared" si="0"/>
        <v>#DIV/0!</v>
      </c>
      <c r="K31" s="26" t="s">
        <v>79</v>
      </c>
      <c r="L31" s="26" t="s">
        <v>80</v>
      </c>
      <c r="M31" s="26">
        <v>1750</v>
      </c>
      <c r="N31" s="34">
        <v>5000</v>
      </c>
    </row>
    <row r="32" spans="1:14" ht="40.799999999999997" x14ac:dyDescent="0.3">
      <c r="A32" s="47"/>
      <c r="B32" s="49"/>
      <c r="C32" s="53"/>
      <c r="D32" s="55"/>
      <c r="E32" s="53"/>
      <c r="F32" s="53"/>
      <c r="G32" s="44"/>
      <c r="H32" s="44"/>
      <c r="I32" s="44"/>
      <c r="J32" s="45" t="e">
        <f t="shared" si="0"/>
        <v>#DIV/0!</v>
      </c>
      <c r="K32" s="26" t="s">
        <v>81</v>
      </c>
      <c r="L32" s="26" t="s">
        <v>82</v>
      </c>
      <c r="M32" s="26">
        <v>3600</v>
      </c>
      <c r="N32" s="34" t="s">
        <v>83</v>
      </c>
    </row>
    <row r="33" spans="1:14" ht="20.399999999999999" x14ac:dyDescent="0.3">
      <c r="A33" s="47"/>
      <c r="B33" s="49"/>
      <c r="C33" s="14" t="s">
        <v>84</v>
      </c>
      <c r="D33" s="15" t="s">
        <v>85</v>
      </c>
      <c r="E33" s="14" t="s">
        <v>86</v>
      </c>
      <c r="F33" s="14" t="s">
        <v>87</v>
      </c>
      <c r="G33" s="16">
        <v>0</v>
      </c>
      <c r="H33" s="16">
        <v>0</v>
      </c>
      <c r="I33" s="16">
        <v>0</v>
      </c>
      <c r="J33" s="31">
        <v>0</v>
      </c>
      <c r="K33" s="26" t="s">
        <v>88</v>
      </c>
      <c r="L33" s="26" t="s">
        <v>89</v>
      </c>
      <c r="M33" s="26">
        <v>250</v>
      </c>
      <c r="N33" s="34">
        <v>250</v>
      </c>
    </row>
    <row r="34" spans="1:14" ht="20.399999999999999" x14ac:dyDescent="0.3">
      <c r="A34" s="47"/>
      <c r="B34" s="49"/>
      <c r="C34" s="14" t="s">
        <v>90</v>
      </c>
      <c r="D34" s="15" t="s">
        <v>91</v>
      </c>
      <c r="E34" s="14" t="s">
        <v>92</v>
      </c>
      <c r="F34" s="14" t="s">
        <v>22</v>
      </c>
      <c r="G34" s="16">
        <v>0</v>
      </c>
      <c r="H34" s="16">
        <v>0</v>
      </c>
      <c r="I34" s="16">
        <v>0</v>
      </c>
      <c r="J34" s="31">
        <v>0</v>
      </c>
      <c r="K34" s="26" t="s">
        <v>93</v>
      </c>
      <c r="L34" s="26" t="s">
        <v>94</v>
      </c>
      <c r="M34" s="26">
        <v>0</v>
      </c>
      <c r="N34" s="34">
        <v>0</v>
      </c>
    </row>
    <row r="35" spans="1:14" ht="20.399999999999999" x14ac:dyDescent="0.3">
      <c r="A35" s="47"/>
      <c r="B35" s="49"/>
      <c r="C35" s="51" t="s">
        <v>95</v>
      </c>
      <c r="D35" s="51"/>
      <c r="E35" s="51"/>
      <c r="F35" s="51"/>
      <c r="G35" s="8">
        <f>SUM(G21:G34)</f>
        <v>26083.9</v>
      </c>
      <c r="H35" s="8">
        <f>SUM(H21:H34)</f>
        <v>26168.300000000003</v>
      </c>
      <c r="I35" s="8">
        <f>SUM(I21:I34)</f>
        <v>25665.74</v>
      </c>
      <c r="J35" s="8">
        <f t="shared" ref="J35:J37" si="1">I35*100/H35</f>
        <v>98.079508412850657</v>
      </c>
      <c r="K35" s="8" t="s">
        <v>96</v>
      </c>
      <c r="L35" s="8" t="s">
        <v>97</v>
      </c>
      <c r="M35" s="8">
        <v>40</v>
      </c>
      <c r="N35" s="35">
        <v>40</v>
      </c>
    </row>
    <row r="36" spans="1:14" ht="20.399999999999999" x14ac:dyDescent="0.3">
      <c r="A36" s="47"/>
      <c r="B36" s="49" t="s">
        <v>98</v>
      </c>
      <c r="C36" s="14" t="s">
        <v>99</v>
      </c>
      <c r="D36" s="15" t="s">
        <v>100</v>
      </c>
      <c r="E36" s="14" t="s">
        <v>101</v>
      </c>
      <c r="F36" s="14" t="s">
        <v>102</v>
      </c>
      <c r="G36" s="16">
        <v>505.8</v>
      </c>
      <c r="H36" s="16">
        <v>505.8</v>
      </c>
      <c r="I36" s="16">
        <v>400.68</v>
      </c>
      <c r="J36" s="31">
        <f t="shared" si="1"/>
        <v>79.217081850533802</v>
      </c>
      <c r="K36" s="26" t="s">
        <v>103</v>
      </c>
      <c r="L36" s="26" t="s">
        <v>104</v>
      </c>
      <c r="M36" s="26">
        <v>3</v>
      </c>
      <c r="N36" s="34">
        <v>3</v>
      </c>
    </row>
    <row r="37" spans="1:14" ht="51" x14ac:dyDescent="0.3">
      <c r="A37" s="47"/>
      <c r="B37" s="49"/>
      <c r="C37" s="51" t="s">
        <v>105</v>
      </c>
      <c r="D37" s="51"/>
      <c r="E37" s="51"/>
      <c r="F37" s="51"/>
      <c r="G37" s="8">
        <f>SUM(G36)</f>
        <v>505.8</v>
      </c>
      <c r="H37" s="8">
        <f t="shared" ref="H37:I37" si="2">SUM(H36)</f>
        <v>505.8</v>
      </c>
      <c r="I37" s="8">
        <f t="shared" si="2"/>
        <v>400.68</v>
      </c>
      <c r="J37" s="8">
        <f t="shared" si="1"/>
        <v>79.217081850533802</v>
      </c>
      <c r="K37" s="8" t="s">
        <v>106</v>
      </c>
      <c r="L37" s="8" t="s">
        <v>107</v>
      </c>
      <c r="M37" s="8" t="s">
        <v>108</v>
      </c>
      <c r="N37" s="35">
        <v>0.1</v>
      </c>
    </row>
    <row r="38" spans="1:14" ht="20.399999999999999" x14ac:dyDescent="0.3">
      <c r="A38" s="47"/>
      <c r="B38" s="49" t="s">
        <v>109</v>
      </c>
      <c r="C38" s="14" t="s">
        <v>110</v>
      </c>
      <c r="D38" s="15" t="s">
        <v>111</v>
      </c>
      <c r="E38" s="14" t="s">
        <v>112</v>
      </c>
      <c r="F38" s="14" t="s">
        <v>22</v>
      </c>
      <c r="G38" s="16">
        <v>0</v>
      </c>
      <c r="H38" s="16">
        <v>0</v>
      </c>
      <c r="I38" s="16">
        <v>0</v>
      </c>
      <c r="J38" s="31">
        <v>0</v>
      </c>
      <c r="K38" s="26" t="s">
        <v>113</v>
      </c>
      <c r="L38" s="26" t="s">
        <v>114</v>
      </c>
      <c r="M38" s="26">
        <v>0</v>
      </c>
      <c r="N38" s="34">
        <v>0</v>
      </c>
    </row>
    <row r="39" spans="1:14" ht="20.399999999999999" x14ac:dyDescent="0.3">
      <c r="A39" s="47"/>
      <c r="B39" s="49"/>
      <c r="C39" s="14" t="s">
        <v>115</v>
      </c>
      <c r="D39" s="15" t="s">
        <v>116</v>
      </c>
      <c r="E39" s="14" t="s">
        <v>117</v>
      </c>
      <c r="F39" s="14" t="s">
        <v>22</v>
      </c>
      <c r="G39" s="16">
        <v>0</v>
      </c>
      <c r="H39" s="16">
        <v>0</v>
      </c>
      <c r="I39" s="16">
        <v>0</v>
      </c>
      <c r="J39" s="31">
        <v>0</v>
      </c>
      <c r="K39" s="26" t="s">
        <v>118</v>
      </c>
      <c r="L39" s="26" t="s">
        <v>119</v>
      </c>
      <c r="M39" s="26">
        <v>0</v>
      </c>
      <c r="N39" s="34">
        <v>0</v>
      </c>
    </row>
    <row r="40" spans="1:14" ht="30.6" x14ac:dyDescent="0.3">
      <c r="A40" s="47"/>
      <c r="B40" s="49"/>
      <c r="C40" s="75" t="s">
        <v>120</v>
      </c>
      <c r="D40" s="75"/>
      <c r="E40" s="75"/>
      <c r="F40" s="75"/>
      <c r="G40" s="8">
        <f>SUM(G38:G39)</f>
        <v>0</v>
      </c>
      <c r="H40" s="8">
        <f t="shared" ref="H40:I40" si="3">SUM(H38:H39)</f>
        <v>0</v>
      </c>
      <c r="I40" s="8">
        <f t="shared" si="3"/>
        <v>0</v>
      </c>
      <c r="J40" s="8">
        <v>0</v>
      </c>
      <c r="K40" s="8" t="s">
        <v>121</v>
      </c>
      <c r="L40" s="8" t="s">
        <v>122</v>
      </c>
      <c r="M40" s="8">
        <v>0</v>
      </c>
      <c r="N40" s="35">
        <v>0</v>
      </c>
    </row>
    <row r="41" spans="1:14" ht="30.6" x14ac:dyDescent="0.3">
      <c r="A41" s="47"/>
      <c r="B41" s="49" t="s">
        <v>123</v>
      </c>
      <c r="C41" s="14" t="s">
        <v>124</v>
      </c>
      <c r="D41" s="15" t="s">
        <v>125</v>
      </c>
      <c r="E41" s="14" t="s">
        <v>38</v>
      </c>
      <c r="F41" s="14" t="s">
        <v>22</v>
      </c>
      <c r="G41" s="16">
        <v>472</v>
      </c>
      <c r="H41" s="16">
        <v>472</v>
      </c>
      <c r="I41" s="16">
        <v>0</v>
      </c>
      <c r="J41" s="31">
        <f t="shared" ref="J41:J71" si="4">I41*100/H41</f>
        <v>0</v>
      </c>
      <c r="K41" s="26" t="s">
        <v>126</v>
      </c>
      <c r="L41" s="26" t="s">
        <v>127</v>
      </c>
      <c r="M41" s="26">
        <v>1500</v>
      </c>
      <c r="N41" s="34">
        <v>1339</v>
      </c>
    </row>
    <row r="42" spans="1:14" ht="27.6" customHeight="1" x14ac:dyDescent="0.3">
      <c r="A42" s="47"/>
      <c r="B42" s="49"/>
      <c r="C42" s="14" t="s">
        <v>128</v>
      </c>
      <c r="D42" s="15" t="s">
        <v>129</v>
      </c>
      <c r="E42" s="14" t="s">
        <v>101</v>
      </c>
      <c r="F42" s="14" t="s">
        <v>22</v>
      </c>
      <c r="G42" s="16">
        <v>25.9</v>
      </c>
      <c r="H42" s="16">
        <v>25.9</v>
      </c>
      <c r="I42" s="16">
        <v>21.84</v>
      </c>
      <c r="J42" s="31">
        <f t="shared" si="4"/>
        <v>84.324324324324323</v>
      </c>
      <c r="K42" s="26" t="s">
        <v>130</v>
      </c>
      <c r="L42" s="26" t="s">
        <v>131</v>
      </c>
      <c r="M42" s="26">
        <v>1</v>
      </c>
      <c r="N42" s="34">
        <v>0</v>
      </c>
    </row>
    <row r="43" spans="1:14" ht="20.399999999999999" x14ac:dyDescent="0.3">
      <c r="A43" s="47"/>
      <c r="B43" s="4"/>
      <c r="C43" s="51" t="s">
        <v>132</v>
      </c>
      <c r="D43" s="51"/>
      <c r="E43" s="51"/>
      <c r="F43" s="51"/>
      <c r="G43" s="8">
        <f>SUM(G41:G42)</f>
        <v>497.9</v>
      </c>
      <c r="H43" s="8">
        <f t="shared" ref="H43:I43" si="5">SUM(H41:H42)</f>
        <v>497.9</v>
      </c>
      <c r="I43" s="8">
        <f t="shared" si="5"/>
        <v>21.84</v>
      </c>
      <c r="J43" s="8">
        <f t="shared" si="4"/>
        <v>4.3864229765013061</v>
      </c>
      <c r="K43" s="8" t="s">
        <v>133</v>
      </c>
      <c r="L43" s="8" t="s">
        <v>134</v>
      </c>
      <c r="M43" s="8">
        <v>1</v>
      </c>
      <c r="N43" s="35">
        <v>0.89</v>
      </c>
    </row>
    <row r="44" spans="1:14" x14ac:dyDescent="0.3">
      <c r="A44" s="47"/>
      <c r="B44" s="48" t="s">
        <v>135</v>
      </c>
      <c r="C44" s="48"/>
      <c r="D44" s="48"/>
      <c r="E44" s="48"/>
      <c r="F44" s="48"/>
      <c r="G44" s="9">
        <f>G40+G37+G35+G20+G43</f>
        <v>38094.700000000004</v>
      </c>
      <c r="H44" s="9">
        <f>H40+H37+H35+H20+H43</f>
        <v>38048.700000000004</v>
      </c>
      <c r="I44" s="9">
        <f>I40+I37+I35+I20+I43</f>
        <v>36801.85</v>
      </c>
      <c r="J44" s="9">
        <f t="shared" si="4"/>
        <v>96.723015503814835</v>
      </c>
      <c r="K44" s="9"/>
      <c r="L44" s="9"/>
      <c r="M44" s="9"/>
      <c r="N44" s="36"/>
    </row>
    <row r="45" spans="1:14" x14ac:dyDescent="0.3">
      <c r="A45" s="47" t="s">
        <v>136</v>
      </c>
      <c r="B45" s="49" t="s">
        <v>137</v>
      </c>
      <c r="C45" s="27" t="s">
        <v>138</v>
      </c>
      <c r="D45" s="28" t="s">
        <v>138</v>
      </c>
      <c r="E45" s="27" t="s">
        <v>139</v>
      </c>
      <c r="F45" s="27" t="s">
        <v>139</v>
      </c>
      <c r="G45" s="27" t="s">
        <v>139</v>
      </c>
      <c r="H45" s="27" t="s">
        <v>139</v>
      </c>
      <c r="I45" s="27" t="s">
        <v>139</v>
      </c>
      <c r="J45" s="27" t="s">
        <v>139</v>
      </c>
      <c r="K45" s="27" t="s">
        <v>139</v>
      </c>
      <c r="L45" s="27" t="s">
        <v>139</v>
      </c>
      <c r="M45" s="27" t="s">
        <v>139</v>
      </c>
      <c r="N45" s="37" t="s">
        <v>139</v>
      </c>
    </row>
    <row r="46" spans="1:14" ht="61.2" x14ac:dyDescent="0.3">
      <c r="A46" s="47"/>
      <c r="B46" s="49"/>
      <c r="C46" s="51" t="s">
        <v>140</v>
      </c>
      <c r="D46" s="51"/>
      <c r="E46" s="51"/>
      <c r="F46" s="51"/>
      <c r="G46" s="8">
        <f>SUM(G45:G45)</f>
        <v>0</v>
      </c>
      <c r="H46" s="8">
        <f t="shared" ref="H46:I46" si="6">SUM(H45:H45)</f>
        <v>0</v>
      </c>
      <c r="I46" s="8">
        <f t="shared" si="6"/>
        <v>0</v>
      </c>
      <c r="J46" s="8">
        <v>0</v>
      </c>
      <c r="K46" s="8" t="s">
        <v>141</v>
      </c>
      <c r="L46" s="8" t="s">
        <v>142</v>
      </c>
      <c r="M46" s="8">
        <v>85</v>
      </c>
      <c r="N46" s="35">
        <v>85</v>
      </c>
    </row>
    <row r="47" spans="1:14" ht="17.399999999999999" customHeight="1" x14ac:dyDescent="0.3">
      <c r="A47" s="47"/>
      <c r="B47" s="49" t="s">
        <v>143</v>
      </c>
      <c r="C47" s="53" t="s">
        <v>144</v>
      </c>
      <c r="D47" s="55" t="s">
        <v>145</v>
      </c>
      <c r="E47" s="53" t="s">
        <v>33</v>
      </c>
      <c r="F47" s="53" t="s">
        <v>102</v>
      </c>
      <c r="G47" s="44">
        <v>754.8</v>
      </c>
      <c r="H47" s="44">
        <v>754.8</v>
      </c>
      <c r="I47" s="44">
        <v>646.51</v>
      </c>
      <c r="J47" s="45">
        <f t="shared" si="4"/>
        <v>85.653153153153156</v>
      </c>
      <c r="K47" s="26" t="s">
        <v>146</v>
      </c>
      <c r="L47" s="26" t="s">
        <v>147</v>
      </c>
      <c r="M47" s="26">
        <v>46</v>
      </c>
      <c r="N47" s="34">
        <v>0</v>
      </c>
    </row>
    <row r="48" spans="1:14" ht="20.399999999999999" x14ac:dyDescent="0.3">
      <c r="A48" s="47"/>
      <c r="B48" s="49"/>
      <c r="C48" s="54"/>
      <c r="D48" s="54"/>
      <c r="E48" s="53"/>
      <c r="F48" s="54"/>
      <c r="G48" s="46"/>
      <c r="H48" s="44"/>
      <c r="I48" s="44"/>
      <c r="J48" s="45" t="e">
        <f t="shared" si="4"/>
        <v>#DIV/0!</v>
      </c>
      <c r="K48" s="26" t="s">
        <v>148</v>
      </c>
      <c r="L48" s="26" t="s">
        <v>149</v>
      </c>
      <c r="M48" s="26">
        <v>0</v>
      </c>
      <c r="N48" s="34">
        <v>0</v>
      </c>
    </row>
    <row r="49" spans="1:14" ht="30.6" x14ac:dyDescent="0.3">
      <c r="A49" s="47"/>
      <c r="B49" s="49"/>
      <c r="C49" s="54"/>
      <c r="D49" s="54"/>
      <c r="E49" s="54"/>
      <c r="F49" s="54"/>
      <c r="G49" s="46"/>
      <c r="H49" s="44"/>
      <c r="I49" s="44"/>
      <c r="J49" s="45" t="e">
        <f t="shared" si="4"/>
        <v>#DIV/0!</v>
      </c>
      <c r="K49" s="26" t="s">
        <v>150</v>
      </c>
      <c r="L49" s="26" t="s">
        <v>151</v>
      </c>
      <c r="M49" s="26">
        <v>500</v>
      </c>
      <c r="N49" s="34" t="s">
        <v>152</v>
      </c>
    </row>
    <row r="50" spans="1:14" ht="20.399999999999999" x14ac:dyDescent="0.3">
      <c r="A50" s="47"/>
      <c r="B50" s="49"/>
      <c r="C50" s="54"/>
      <c r="D50" s="54"/>
      <c r="E50" s="54"/>
      <c r="F50" s="54"/>
      <c r="G50" s="46"/>
      <c r="H50" s="44"/>
      <c r="I50" s="44"/>
      <c r="J50" s="45" t="e">
        <f t="shared" si="4"/>
        <v>#DIV/0!</v>
      </c>
      <c r="K50" s="26" t="s">
        <v>153</v>
      </c>
      <c r="L50" s="26" t="s">
        <v>154</v>
      </c>
      <c r="M50" s="26">
        <v>10</v>
      </c>
      <c r="N50" s="34">
        <v>20</v>
      </c>
    </row>
    <row r="51" spans="1:14" ht="40.799999999999997" x14ac:dyDescent="0.3">
      <c r="A51" s="47"/>
      <c r="B51" s="49"/>
      <c r="C51" s="54"/>
      <c r="D51" s="54"/>
      <c r="E51" s="54"/>
      <c r="F51" s="54"/>
      <c r="G51" s="46"/>
      <c r="H51" s="44"/>
      <c r="I51" s="44"/>
      <c r="J51" s="45" t="e">
        <f t="shared" si="4"/>
        <v>#DIV/0!</v>
      </c>
      <c r="K51" s="26" t="s">
        <v>155</v>
      </c>
      <c r="L51" s="26" t="s">
        <v>156</v>
      </c>
      <c r="M51" s="26">
        <v>12</v>
      </c>
      <c r="N51" s="34">
        <v>11</v>
      </c>
    </row>
    <row r="52" spans="1:14" ht="20.399999999999999" x14ac:dyDescent="0.3">
      <c r="A52" s="47"/>
      <c r="B52" s="49"/>
      <c r="C52" s="14" t="s">
        <v>157</v>
      </c>
      <c r="D52" s="15" t="s">
        <v>158</v>
      </c>
      <c r="E52" s="14" t="s">
        <v>21</v>
      </c>
      <c r="F52" s="14" t="s">
        <v>102</v>
      </c>
      <c r="G52" s="16">
        <v>2079</v>
      </c>
      <c r="H52" s="16">
        <v>2079</v>
      </c>
      <c r="I52" s="16">
        <v>2078.9</v>
      </c>
      <c r="J52" s="31">
        <f t="shared" si="4"/>
        <v>99.995189995189989</v>
      </c>
      <c r="K52" s="26" t="s">
        <v>159</v>
      </c>
      <c r="L52" s="26" t="s">
        <v>160</v>
      </c>
      <c r="M52" s="26">
        <v>1</v>
      </c>
      <c r="N52" s="34">
        <v>1</v>
      </c>
    </row>
    <row r="53" spans="1:14" ht="30.6" x14ac:dyDescent="0.3">
      <c r="A53" s="47"/>
      <c r="B53" s="49"/>
      <c r="C53" s="51" t="s">
        <v>161</v>
      </c>
      <c r="D53" s="51"/>
      <c r="E53" s="51"/>
      <c r="F53" s="51"/>
      <c r="G53" s="8">
        <f>SUM(G47:G52)</f>
        <v>2833.8</v>
      </c>
      <c r="H53" s="8">
        <f t="shared" ref="H53:I53" si="7">SUM(H47:H52)</f>
        <v>2833.8</v>
      </c>
      <c r="I53" s="8">
        <f t="shared" si="7"/>
        <v>2725.41</v>
      </c>
      <c r="J53" s="8">
        <f t="shared" si="4"/>
        <v>96.175100571670541</v>
      </c>
      <c r="K53" s="8" t="s">
        <v>162</v>
      </c>
      <c r="L53" s="8" t="s">
        <v>163</v>
      </c>
      <c r="M53" s="8">
        <v>6</v>
      </c>
      <c r="N53" s="35">
        <v>6</v>
      </c>
    </row>
    <row r="54" spans="1:14" ht="20.399999999999999" x14ac:dyDescent="0.3">
      <c r="A54" s="47"/>
      <c r="B54" s="49" t="s">
        <v>164</v>
      </c>
      <c r="C54" s="14" t="s">
        <v>165</v>
      </c>
      <c r="D54" s="15" t="s">
        <v>166</v>
      </c>
      <c r="E54" s="14" t="s">
        <v>167</v>
      </c>
      <c r="F54" s="14" t="s">
        <v>22</v>
      </c>
      <c r="G54" s="16">
        <v>394.4</v>
      </c>
      <c r="H54" s="16">
        <v>394.4</v>
      </c>
      <c r="I54" s="16">
        <v>345.23</v>
      </c>
      <c r="J54" s="31">
        <f t="shared" si="4"/>
        <v>87.532961460446259</v>
      </c>
      <c r="K54" s="26" t="s">
        <v>168</v>
      </c>
      <c r="L54" s="26" t="s">
        <v>169</v>
      </c>
      <c r="M54" s="26">
        <v>3</v>
      </c>
      <c r="N54" s="34">
        <v>3</v>
      </c>
    </row>
    <row r="55" spans="1:14" ht="51" x14ac:dyDescent="0.3">
      <c r="A55" s="47"/>
      <c r="B55" s="49"/>
      <c r="C55" s="17" t="s">
        <v>170</v>
      </c>
      <c r="D55" s="15" t="s">
        <v>171</v>
      </c>
      <c r="E55" s="14" t="s">
        <v>21</v>
      </c>
      <c r="F55" s="14" t="s">
        <v>172</v>
      </c>
      <c r="G55" s="16">
        <v>147</v>
      </c>
      <c r="H55" s="16">
        <v>147</v>
      </c>
      <c r="I55" s="16">
        <v>0</v>
      </c>
      <c r="J55" s="31">
        <f t="shared" si="4"/>
        <v>0</v>
      </c>
      <c r="K55" s="26" t="s">
        <v>173</v>
      </c>
      <c r="L55" s="26" t="s">
        <v>174</v>
      </c>
      <c r="M55" s="26">
        <v>3</v>
      </c>
      <c r="N55" s="34">
        <v>0</v>
      </c>
    </row>
    <row r="56" spans="1:14" ht="30.6" x14ac:dyDescent="0.3">
      <c r="A56" s="47"/>
      <c r="B56" s="49"/>
      <c r="C56" s="51" t="s">
        <v>175</v>
      </c>
      <c r="D56" s="52"/>
      <c r="E56" s="52"/>
      <c r="F56" s="52"/>
      <c r="G56" s="8">
        <f>SUM(G54:G55)</f>
        <v>541.4</v>
      </c>
      <c r="H56" s="8">
        <f t="shared" ref="H56:I56" si="8">SUM(H54:H55)</f>
        <v>541.4</v>
      </c>
      <c r="I56" s="8">
        <f t="shared" si="8"/>
        <v>345.23</v>
      </c>
      <c r="J56" s="8">
        <f t="shared" si="4"/>
        <v>63.766161802733656</v>
      </c>
      <c r="K56" s="8" t="s">
        <v>176</v>
      </c>
      <c r="L56" s="8" t="s">
        <v>177</v>
      </c>
      <c r="M56" s="8">
        <v>50</v>
      </c>
      <c r="N56" s="35">
        <v>50</v>
      </c>
    </row>
    <row r="57" spans="1:14" x14ac:dyDescent="0.3">
      <c r="A57" s="47"/>
      <c r="B57" s="48" t="s">
        <v>178</v>
      </c>
      <c r="C57" s="48"/>
      <c r="D57" s="48"/>
      <c r="E57" s="48"/>
      <c r="F57" s="48"/>
      <c r="G57" s="43">
        <f>G56+G53+G46</f>
        <v>3375.2000000000003</v>
      </c>
      <c r="H57" s="43">
        <f t="shared" ref="H57:I57" si="9">H56+H53+H46</f>
        <v>3375.2000000000003</v>
      </c>
      <c r="I57" s="43">
        <f t="shared" si="9"/>
        <v>3070.64</v>
      </c>
      <c r="J57" s="43">
        <f t="shared" si="4"/>
        <v>90.976534723868212</v>
      </c>
      <c r="K57" s="43"/>
      <c r="L57" s="43"/>
      <c r="M57" s="43"/>
      <c r="N57" s="42"/>
    </row>
    <row r="58" spans="1:14" x14ac:dyDescent="0.3">
      <c r="A58" s="47"/>
      <c r="B58" s="48"/>
      <c r="C58" s="48"/>
      <c r="D58" s="48"/>
      <c r="E58" s="48"/>
      <c r="F58" s="48"/>
      <c r="G58" s="43"/>
      <c r="H58" s="43"/>
      <c r="I58" s="43"/>
      <c r="J58" s="43" t="e">
        <f t="shared" si="4"/>
        <v>#DIV/0!</v>
      </c>
      <c r="K58" s="43"/>
      <c r="L58" s="43"/>
      <c r="M58" s="43"/>
      <c r="N58" s="42"/>
    </row>
    <row r="59" spans="1:14" ht="20.399999999999999" x14ac:dyDescent="0.3">
      <c r="A59" s="47" t="s">
        <v>179</v>
      </c>
      <c r="B59" s="49" t="s">
        <v>180</v>
      </c>
      <c r="C59" s="14" t="s">
        <v>181</v>
      </c>
      <c r="D59" s="15" t="s">
        <v>182</v>
      </c>
      <c r="E59" s="14" t="s">
        <v>21</v>
      </c>
      <c r="F59" s="14" t="s">
        <v>22</v>
      </c>
      <c r="G59" s="16">
        <v>13</v>
      </c>
      <c r="H59" s="16">
        <v>13</v>
      </c>
      <c r="I59" s="16">
        <v>24.62</v>
      </c>
      <c r="J59" s="31">
        <f t="shared" si="4"/>
        <v>189.38461538461539</v>
      </c>
      <c r="K59" s="26" t="s">
        <v>183</v>
      </c>
      <c r="L59" s="26" t="s">
        <v>184</v>
      </c>
      <c r="M59" s="26">
        <v>3</v>
      </c>
      <c r="N59" s="34">
        <v>3</v>
      </c>
    </row>
    <row r="60" spans="1:14" x14ac:dyDescent="0.3">
      <c r="A60" s="47"/>
      <c r="B60" s="49"/>
      <c r="C60" s="14" t="s">
        <v>185</v>
      </c>
      <c r="D60" s="15" t="s">
        <v>186</v>
      </c>
      <c r="E60" s="17" t="s">
        <v>117</v>
      </c>
      <c r="F60" s="17" t="s">
        <v>22</v>
      </c>
      <c r="G60" s="16">
        <v>20</v>
      </c>
      <c r="H60" s="16">
        <v>20</v>
      </c>
      <c r="I60" s="16">
        <v>19.93</v>
      </c>
      <c r="J60" s="31">
        <f t="shared" si="4"/>
        <v>99.65</v>
      </c>
      <c r="K60" s="26" t="s">
        <v>187</v>
      </c>
      <c r="L60" s="26" t="s">
        <v>188</v>
      </c>
      <c r="M60" s="26">
        <v>0</v>
      </c>
      <c r="N60" s="34">
        <v>0</v>
      </c>
    </row>
    <row r="61" spans="1:14" ht="30.6" x14ac:dyDescent="0.3">
      <c r="A61" s="47"/>
      <c r="B61" s="49"/>
      <c r="C61" s="14" t="s">
        <v>189</v>
      </c>
      <c r="D61" s="15" t="s">
        <v>190</v>
      </c>
      <c r="E61" s="17" t="s">
        <v>92</v>
      </c>
      <c r="F61" s="17" t="s">
        <v>22</v>
      </c>
      <c r="G61" s="16">
        <v>38</v>
      </c>
      <c r="H61" s="16">
        <v>38</v>
      </c>
      <c r="I61" s="16">
        <v>37.6</v>
      </c>
      <c r="J61" s="31">
        <f t="shared" si="4"/>
        <v>98.94736842105263</v>
      </c>
      <c r="K61" s="26" t="s">
        <v>191</v>
      </c>
      <c r="L61" s="26" t="s">
        <v>192</v>
      </c>
      <c r="M61" s="26">
        <v>150</v>
      </c>
      <c r="N61" s="34">
        <v>137</v>
      </c>
    </row>
    <row r="62" spans="1:14" ht="30.6" x14ac:dyDescent="0.3">
      <c r="A62" s="47"/>
      <c r="B62" s="49"/>
      <c r="C62" s="14" t="s">
        <v>193</v>
      </c>
      <c r="D62" s="15" t="s">
        <v>194</v>
      </c>
      <c r="E62" s="17" t="s">
        <v>92</v>
      </c>
      <c r="F62" s="17" t="s">
        <v>22</v>
      </c>
      <c r="G62" s="16">
        <v>0</v>
      </c>
      <c r="H62" s="16">
        <v>46</v>
      </c>
      <c r="I62" s="16">
        <v>46</v>
      </c>
      <c r="J62" s="31">
        <f t="shared" si="4"/>
        <v>100</v>
      </c>
      <c r="K62" s="26" t="s">
        <v>195</v>
      </c>
      <c r="L62" s="26" t="s">
        <v>196</v>
      </c>
      <c r="M62" s="26">
        <v>6</v>
      </c>
      <c r="N62" s="34">
        <v>4</v>
      </c>
    </row>
    <row r="63" spans="1:14" ht="30.6" x14ac:dyDescent="0.3">
      <c r="A63" s="47"/>
      <c r="B63" s="49"/>
      <c r="C63" s="51" t="s">
        <v>197</v>
      </c>
      <c r="D63" s="51"/>
      <c r="E63" s="51"/>
      <c r="F63" s="51"/>
      <c r="G63" s="8">
        <f>SUM(G59:G62)</f>
        <v>71</v>
      </c>
      <c r="H63" s="8">
        <f>SUM(H59:H62)</f>
        <v>117</v>
      </c>
      <c r="I63" s="8">
        <f t="shared" ref="I63" si="10">SUM(I59:I62)</f>
        <v>128.15</v>
      </c>
      <c r="J63" s="8">
        <f t="shared" si="4"/>
        <v>109.52991452991454</v>
      </c>
      <c r="K63" s="8" t="s">
        <v>198</v>
      </c>
      <c r="L63" s="8" t="s">
        <v>199</v>
      </c>
      <c r="M63" s="8">
        <v>112</v>
      </c>
      <c r="N63" s="35">
        <v>62</v>
      </c>
    </row>
    <row r="64" spans="1:14" x14ac:dyDescent="0.3">
      <c r="A64" s="47"/>
      <c r="B64" s="48" t="s">
        <v>200</v>
      </c>
      <c r="C64" s="48"/>
      <c r="D64" s="48"/>
      <c r="E64" s="48"/>
      <c r="F64" s="48"/>
      <c r="G64" s="9">
        <f>SUM(G63)</f>
        <v>71</v>
      </c>
      <c r="H64" s="9">
        <f t="shared" ref="H64:I64" si="11">SUM(H63)</f>
        <v>117</v>
      </c>
      <c r="I64" s="9">
        <f t="shared" si="11"/>
        <v>128.15</v>
      </c>
      <c r="J64" s="9">
        <f t="shared" si="4"/>
        <v>109.52991452991454</v>
      </c>
      <c r="K64" s="9"/>
      <c r="L64" s="9"/>
      <c r="M64" s="9"/>
      <c r="N64" s="36"/>
    </row>
    <row r="65" spans="1:55" ht="20.399999999999999" x14ac:dyDescent="0.3">
      <c r="A65" s="47" t="s">
        <v>201</v>
      </c>
      <c r="B65" s="49" t="s">
        <v>202</v>
      </c>
      <c r="C65" s="18" t="s">
        <v>203</v>
      </c>
      <c r="D65" s="18" t="s">
        <v>204</v>
      </c>
      <c r="E65" s="14" t="s">
        <v>21</v>
      </c>
      <c r="F65" s="18" t="s">
        <v>22</v>
      </c>
      <c r="G65" s="19">
        <v>0</v>
      </c>
      <c r="H65" s="19">
        <v>0</v>
      </c>
      <c r="I65" s="19">
        <v>0</v>
      </c>
      <c r="J65" s="31">
        <v>0</v>
      </c>
      <c r="K65" s="26" t="s">
        <v>205</v>
      </c>
      <c r="L65" s="26" t="s">
        <v>206</v>
      </c>
      <c r="M65" s="26">
        <v>25</v>
      </c>
      <c r="N65" s="34">
        <v>25</v>
      </c>
    </row>
    <row r="66" spans="1:55" s="10" customFormat="1" ht="20.399999999999999" x14ac:dyDescent="0.3">
      <c r="A66" s="47"/>
      <c r="B66" s="49"/>
      <c r="C66" s="50" t="s">
        <v>207</v>
      </c>
      <c r="D66" s="50"/>
      <c r="E66" s="50"/>
      <c r="F66" s="50"/>
      <c r="G66" s="29">
        <f>SUM(G65)</f>
        <v>0</v>
      </c>
      <c r="H66" s="29">
        <f t="shared" ref="H66:I67" si="12">SUM(H65)</f>
        <v>0</v>
      </c>
      <c r="I66" s="29">
        <f t="shared" si="12"/>
        <v>0</v>
      </c>
      <c r="J66" s="29">
        <v>0</v>
      </c>
      <c r="K66" s="29" t="s">
        <v>208</v>
      </c>
      <c r="L66" s="29" t="s">
        <v>209</v>
      </c>
      <c r="M66" s="29">
        <v>3</v>
      </c>
      <c r="N66" s="38">
        <v>3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x14ac:dyDescent="0.3">
      <c r="A67" s="47"/>
      <c r="B67" s="48" t="s">
        <v>210</v>
      </c>
      <c r="C67" s="48"/>
      <c r="D67" s="48"/>
      <c r="E67" s="48"/>
      <c r="F67" s="48"/>
      <c r="G67" s="9">
        <f>SUM(G66)</f>
        <v>0</v>
      </c>
      <c r="H67" s="9">
        <f t="shared" si="12"/>
        <v>0</v>
      </c>
      <c r="I67" s="9">
        <f t="shared" si="12"/>
        <v>0</v>
      </c>
      <c r="J67" s="9">
        <v>0</v>
      </c>
      <c r="K67" s="9"/>
      <c r="L67" s="9"/>
      <c r="M67" s="9"/>
      <c r="N67" s="36"/>
    </row>
    <row r="68" spans="1:55" x14ac:dyDescent="0.3">
      <c r="A68" s="47" t="s">
        <v>211</v>
      </c>
      <c r="B68" s="49" t="s">
        <v>212</v>
      </c>
      <c r="C68" s="27" t="s">
        <v>138</v>
      </c>
      <c r="D68" s="28" t="s">
        <v>138</v>
      </c>
      <c r="E68" s="27" t="s">
        <v>138</v>
      </c>
      <c r="F68" s="27" t="s">
        <v>138</v>
      </c>
      <c r="G68" s="27" t="s">
        <v>138</v>
      </c>
      <c r="H68" s="27" t="s">
        <v>138</v>
      </c>
      <c r="I68" s="27" t="s">
        <v>138</v>
      </c>
      <c r="J68" s="27" t="s">
        <v>138</v>
      </c>
      <c r="K68" s="27" t="s">
        <v>138</v>
      </c>
      <c r="L68" s="27" t="s">
        <v>138</v>
      </c>
      <c r="M68" s="27" t="s">
        <v>138</v>
      </c>
      <c r="N68" s="37" t="s">
        <v>138</v>
      </c>
    </row>
    <row r="69" spans="1:55" ht="40.799999999999997" x14ac:dyDescent="0.3">
      <c r="A69" s="47"/>
      <c r="B69" s="49"/>
      <c r="C69" s="57" t="s">
        <v>213</v>
      </c>
      <c r="D69" s="57"/>
      <c r="E69" s="57"/>
      <c r="F69" s="57"/>
      <c r="G69" s="30">
        <f>SUM(G68:G68)</f>
        <v>0</v>
      </c>
      <c r="H69" s="30">
        <f t="shared" ref="H69:I69" si="13">SUM(H68:H68)</f>
        <v>0</v>
      </c>
      <c r="I69" s="30">
        <f t="shared" si="13"/>
        <v>0</v>
      </c>
      <c r="J69" s="30">
        <v>0</v>
      </c>
      <c r="K69" s="30" t="s">
        <v>214</v>
      </c>
      <c r="L69" s="30" t="s">
        <v>215</v>
      </c>
      <c r="M69" s="30">
        <v>350</v>
      </c>
      <c r="N69" s="39">
        <v>350</v>
      </c>
    </row>
    <row r="70" spans="1:55" x14ac:dyDescent="0.3">
      <c r="A70" s="47"/>
      <c r="B70" s="58" t="s">
        <v>216</v>
      </c>
      <c r="C70" s="58"/>
      <c r="D70" s="58"/>
      <c r="E70" s="58"/>
      <c r="F70" s="58"/>
      <c r="G70" s="9">
        <f>SUM(G69)</f>
        <v>0</v>
      </c>
      <c r="H70" s="9">
        <f t="shared" ref="H70:I70" si="14">SUM(H69)</f>
        <v>0</v>
      </c>
      <c r="I70" s="9">
        <f t="shared" si="14"/>
        <v>0</v>
      </c>
      <c r="J70" s="9">
        <v>0</v>
      </c>
      <c r="K70" s="9"/>
      <c r="L70" s="9"/>
      <c r="M70" s="9"/>
      <c r="N70" s="33"/>
    </row>
    <row r="71" spans="1:55" x14ac:dyDescent="0.3">
      <c r="A71" s="59"/>
      <c r="B71" s="59"/>
      <c r="C71" s="59"/>
      <c r="D71" s="59"/>
      <c r="E71" s="61" t="s">
        <v>217</v>
      </c>
      <c r="F71" s="61"/>
      <c r="G71" s="20">
        <f>G44+G57+G64+G67+G70</f>
        <v>41540.9</v>
      </c>
      <c r="H71" s="20">
        <f>H44+H57+H64+H67+H70</f>
        <v>41540.9</v>
      </c>
      <c r="I71" s="20">
        <f t="shared" ref="I71" si="15">I44+I57+I64+I67+I70</f>
        <v>40000.639999999999</v>
      </c>
      <c r="J71" s="32">
        <f t="shared" si="4"/>
        <v>96.292184329179193</v>
      </c>
      <c r="K71" s="5"/>
      <c r="L71" s="5"/>
      <c r="M71" s="5"/>
    </row>
    <row r="72" spans="1:55" s="11" customFormat="1" x14ac:dyDescent="0.3">
      <c r="A72" s="60"/>
      <c r="B72" s="60"/>
      <c r="C72" s="60"/>
      <c r="D72" s="60"/>
      <c r="H72" s="12"/>
      <c r="M72" s="5"/>
    </row>
    <row r="73" spans="1:55" x14ac:dyDescent="0.3">
      <c r="H73" s="6"/>
    </row>
    <row r="74" spans="1:55" x14ac:dyDescent="0.3">
      <c r="A74" s="59"/>
      <c r="B74" s="59"/>
      <c r="C74" s="59"/>
      <c r="D74" s="59"/>
      <c r="H74" s="13"/>
      <c r="I74" s="13"/>
    </row>
    <row r="75" spans="1:55" x14ac:dyDescent="0.3">
      <c r="A75" s="56"/>
      <c r="B75" s="56"/>
      <c r="C75" s="56"/>
      <c r="D75" s="56"/>
      <c r="H75" s="13"/>
      <c r="I75" s="13"/>
    </row>
    <row r="77" spans="1:55" x14ac:dyDescent="0.3">
      <c r="A77" s="59"/>
      <c r="B77" s="59"/>
      <c r="C77" s="59"/>
      <c r="D77" s="59"/>
    </row>
    <row r="78" spans="1:55" x14ac:dyDescent="0.3">
      <c r="A78" s="56"/>
      <c r="B78" s="56"/>
      <c r="C78" s="56"/>
      <c r="D78" s="56"/>
    </row>
  </sheetData>
  <mergeCells count="85">
    <mergeCell ref="B10:B13"/>
    <mergeCell ref="C10:D11"/>
    <mergeCell ref="F10:F13"/>
    <mergeCell ref="B36:B37"/>
    <mergeCell ref="B41:B42"/>
    <mergeCell ref="B15:B20"/>
    <mergeCell ref="B21:B35"/>
    <mergeCell ref="C25:C32"/>
    <mergeCell ref="D25:D32"/>
    <mergeCell ref="E25:E32"/>
    <mergeCell ref="F25:F32"/>
    <mergeCell ref="B38:B40"/>
    <mergeCell ref="C40:F40"/>
    <mergeCell ref="C35:F35"/>
    <mergeCell ref="C37:F37"/>
    <mergeCell ref="H2:I2"/>
    <mergeCell ref="I10:I12"/>
    <mergeCell ref="H10:H12"/>
    <mergeCell ref="C20:F20"/>
    <mergeCell ref="G10:G12"/>
    <mergeCell ref="C12:C13"/>
    <mergeCell ref="D12:D13"/>
    <mergeCell ref="A6:N7"/>
    <mergeCell ref="F15:F16"/>
    <mergeCell ref="E15:E16"/>
    <mergeCell ref="D15:D16"/>
    <mergeCell ref="C15:C16"/>
    <mergeCell ref="E10:E13"/>
    <mergeCell ref="A10:A13"/>
    <mergeCell ref="J15:J16"/>
    <mergeCell ref="A15:A44"/>
    <mergeCell ref="C43:F43"/>
    <mergeCell ref="E47:E51"/>
    <mergeCell ref="F47:F51"/>
    <mergeCell ref="B59:B63"/>
    <mergeCell ref="C63:F63"/>
    <mergeCell ref="B44:F44"/>
    <mergeCell ref="A78:D78"/>
    <mergeCell ref="C69:F69"/>
    <mergeCell ref="B70:F70"/>
    <mergeCell ref="A71:D71"/>
    <mergeCell ref="A72:D72"/>
    <mergeCell ref="A74:D74"/>
    <mergeCell ref="A75:D75"/>
    <mergeCell ref="A68:A70"/>
    <mergeCell ref="B68:B69"/>
    <mergeCell ref="A77:D77"/>
    <mergeCell ref="E71:F71"/>
    <mergeCell ref="A65:A67"/>
    <mergeCell ref="B67:F67"/>
    <mergeCell ref="B65:B66"/>
    <mergeCell ref="C66:F66"/>
    <mergeCell ref="A45:A58"/>
    <mergeCell ref="B45:B46"/>
    <mergeCell ref="C46:F46"/>
    <mergeCell ref="C56:F56"/>
    <mergeCell ref="B47:B53"/>
    <mergeCell ref="B54:B56"/>
    <mergeCell ref="C53:F53"/>
    <mergeCell ref="B57:F58"/>
    <mergeCell ref="A59:A64"/>
    <mergeCell ref="B64:F64"/>
    <mergeCell ref="C47:C51"/>
    <mergeCell ref="D47:D51"/>
    <mergeCell ref="G25:G32"/>
    <mergeCell ref="I25:I32"/>
    <mergeCell ref="H25:H32"/>
    <mergeCell ref="G47:G51"/>
    <mergeCell ref="I47:I51"/>
    <mergeCell ref="G15:G16"/>
    <mergeCell ref="J10:J13"/>
    <mergeCell ref="K10:N12"/>
    <mergeCell ref="N57:N58"/>
    <mergeCell ref="H57:H58"/>
    <mergeCell ref="I57:I58"/>
    <mergeCell ref="H47:H51"/>
    <mergeCell ref="J25:J32"/>
    <mergeCell ref="J47:J51"/>
    <mergeCell ref="I15:I16"/>
    <mergeCell ref="H15:H16"/>
    <mergeCell ref="K57:K58"/>
    <mergeCell ref="L57:L58"/>
    <mergeCell ref="M57:M58"/>
    <mergeCell ref="G57:G58"/>
    <mergeCell ref="J57:J58"/>
  </mergeCells>
  <phoneticPr fontId="7" type="noConversion"/>
  <pageMargins left="0.74803149606299213" right="0.74803149606299213" top="0.98425196850393704" bottom="0.72" header="0.51181102362204722" footer="0.51181102362204722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 Saugios ir švarios gyvena...</vt:lpstr>
      <vt:lpstr>'05 Saugios ir švarios gyvena...'!Print_Area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Greitiun-Zaranka</cp:lastModifiedBy>
  <cp:revision/>
  <cp:lastPrinted>2025-07-31T14:10:52Z</cp:lastPrinted>
  <dcterms:created xsi:type="dcterms:W3CDTF">2017-03-20T14:28:48Z</dcterms:created>
  <dcterms:modified xsi:type="dcterms:W3CDTF">2025-09-25T14:38:21Z</dcterms:modified>
  <cp:category/>
  <cp:contentStatus/>
</cp:coreProperties>
</file>