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rsa1-my.sharepoint.com/personal/justyna_greitiun-zaranka_vrsa_lt/Documents/Desktop/SVP įgyvendinimo ataskaita 2024/SVP ataskaitos lentelės 2025/"/>
    </mc:Choice>
  </mc:AlternateContent>
  <xr:revisionPtr revIDLastSave="403" documentId="13_ncr:1_{CFA73CD6-3141-4768-A004-CDB69CEFF42B}" xr6:coauthVersionLast="47" xr6:coauthVersionMax="47" xr10:uidLastSave="{9933F545-8DC9-42D0-A2AE-08F3E0BE767D}"/>
  <bookViews>
    <workbookView xWindow="-108" yWindow="-108" windowWidth="23256" windowHeight="13896" firstSheet="1" activeTab="1" xr2:uid="{00000000-000D-0000-FFFF-FFFF00000000}"/>
  </bookViews>
  <sheets>
    <sheet name="Lapas1" sheetId="2" r:id="rId1"/>
    <sheet name="07 Kultūros, sporto ir turiz..." sheetId="1" r:id="rId2"/>
  </sheets>
  <definedNames>
    <definedName name="_xlnm.Print_Area" localSheetId="1">'07 Kultūros, sporto ir turiz...'!$A$1:$N$68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9" i="1" l="1"/>
  <c r="J61" i="1"/>
  <c r="J66" i="1"/>
  <c r="J64" i="1"/>
  <c r="J42" i="1"/>
  <c r="J43" i="1"/>
  <c r="J46" i="1"/>
  <c r="J47" i="1"/>
  <c r="J48" i="1"/>
  <c r="J50" i="1"/>
  <c r="J54" i="1"/>
  <c r="J41" i="1"/>
  <c r="J40" i="1"/>
  <c r="J39" i="1"/>
  <c r="J36" i="1"/>
  <c r="J30" i="1"/>
  <c r="J29" i="1"/>
  <c r="J28" i="1"/>
  <c r="J26" i="1"/>
  <c r="J25" i="1"/>
  <c r="J24" i="1"/>
  <c r="J20" i="1"/>
  <c r="J22" i="1"/>
  <c r="J23" i="1"/>
  <c r="J16" i="1"/>
  <c r="J17" i="1"/>
  <c r="J15" i="1"/>
  <c r="H63" i="1"/>
  <c r="I63" i="1"/>
  <c r="G63" i="1"/>
  <c r="H59" i="1"/>
  <c r="I59" i="1"/>
  <c r="G59" i="1"/>
  <c r="H56" i="1"/>
  <c r="I56" i="1"/>
  <c r="J56" i="1" s="1"/>
  <c r="G56" i="1"/>
  <c r="H38" i="1"/>
  <c r="I38" i="1"/>
  <c r="J38" i="1" s="1"/>
  <c r="G38" i="1"/>
  <c r="J63" i="1" l="1"/>
  <c r="I57" i="1"/>
  <c r="G57" i="1"/>
  <c r="G65" i="1"/>
  <c r="I65" i="1"/>
  <c r="H65" i="1"/>
  <c r="H57" i="1"/>
  <c r="H67" i="1" s="1"/>
  <c r="I67" i="1" l="1"/>
  <c r="J67" i="1" s="1"/>
  <c r="G67" i="1"/>
  <c r="J65" i="1"/>
  <c r="J57" i="1"/>
</calcChain>
</file>

<file path=xl/sharedStrings.xml><?xml version="1.0" encoding="utf-8"?>
<sst xmlns="http://schemas.openxmlformats.org/spreadsheetml/2006/main" count="299" uniqueCount="216">
  <si>
    <t>Tikslas</t>
  </si>
  <si>
    <t>Uždavinys</t>
  </si>
  <si>
    <t>Priemonė</t>
  </si>
  <si>
    <t>Planinis terminas</t>
  </si>
  <si>
    <t>Finansavimo šaltinis</t>
  </si>
  <si>
    <t>2024 m. planuojamos išlaidos (pagal 2024-2026 m. SVP)</t>
  </si>
  <si>
    <t>Patvirtinti 2024 m. asignavimai</t>
  </si>
  <si>
    <t>2024 m. panaudotos lėšos</t>
  </si>
  <si>
    <t>Įvykdymas (%)</t>
  </si>
  <si>
    <t>Stebėsenos rodikliai</t>
  </si>
  <si>
    <t>Kodas</t>
  </si>
  <si>
    <t>Pavadinimas</t>
  </si>
  <si>
    <t>tūkst. Eur.</t>
  </si>
  <si>
    <t>kodas</t>
  </si>
  <si>
    <t>pavadinimas ir mato vnt.</t>
  </si>
  <si>
    <t>planuotos reikšmės</t>
  </si>
  <si>
    <t>faktinės reikšmės</t>
  </si>
  <si>
    <t>07.01</t>
  </si>
  <si>
    <t>07.01.01</t>
  </si>
  <si>
    <t>07.01.01.01</t>
  </si>
  <si>
    <t>Vilniaus rajono savivaldybės Centrinės bibliotekos ir jos struktūrinių padalinių  veiklos užtikrinimas</t>
  </si>
  <si>
    <t>nuolat</t>
  </si>
  <si>
    <t>SB, VB</t>
  </si>
  <si>
    <t>R-07.01.01.01-1</t>
  </si>
  <si>
    <t xml:space="preserve"> Skaitytojų sk. asm.</t>
  </si>
  <si>
    <t>07.01.01.02</t>
  </si>
  <si>
    <t>Vilniaus krašto etnografinio muziejaus ir jo filialų veiklos organizavimas</t>
  </si>
  <si>
    <t>SB, VB, BĮ</t>
  </si>
  <si>
    <t>R-07.01.01.02-1</t>
  </si>
  <si>
    <t xml:space="preserve"> Lankytojų sk. asm.</t>
  </si>
  <si>
    <t>07.01.01.05</t>
  </si>
  <si>
    <t>Glitiškių dvaro atnaujinimas pritaikant kultūros paslaugų teikimui ir kitoms bendruomenės reikmėms</t>
  </si>
  <si>
    <t>2019 -2024</t>
  </si>
  <si>
    <t>SB, ES</t>
  </si>
  <si>
    <t>R-07.01.01.05-1</t>
  </si>
  <si>
    <t>Atnaujinta pastatų vnt.</t>
  </si>
  <si>
    <t>07.01.01.14</t>
  </si>
  <si>
    <t>Nemenčinės daugiafunkcinio kultūros centro patalpų remontas ir viešbučio rekonstrukcija</t>
  </si>
  <si>
    <t>2020 -2024</t>
  </si>
  <si>
    <t>R-07.01.01.14-1</t>
  </si>
  <si>
    <t xml:space="preserve"> Sutvarkyta pastatų vnt.</t>
  </si>
  <si>
    <t>07.01.01.16</t>
  </si>
  <si>
    <t xml:space="preserve"> Nemenčinės daugiafunkcinio kultūros centro Sudervės skyriaus kultūros centro patalpų atnaujinimas (modernizavimas)</t>
  </si>
  <si>
    <t>2022 -2027</t>
  </si>
  <si>
    <t>SB</t>
  </si>
  <si>
    <t>R-07.01.01.16-1</t>
  </si>
  <si>
    <t>07.01.01.18</t>
  </si>
  <si>
    <t>Rudaminos daugiafunkcinio kultūros centro ir jos filialų veiklos užtikrinimas</t>
  </si>
  <si>
    <t>SB, BĮ</t>
  </si>
  <si>
    <t>R-07.01.01.18-1</t>
  </si>
  <si>
    <t xml:space="preserve"> Suorganizuotų renginių sk. vnt.</t>
  </si>
  <si>
    <t>07.01.01.21</t>
  </si>
  <si>
    <t>Kaupti universalų spaudinių fondą</t>
  </si>
  <si>
    <t>VB</t>
  </si>
  <si>
    <t>R-07.01.01.21-1</t>
  </si>
  <si>
    <t xml:space="preserve"> Naujų spaudinių sk. per metus vnt.</t>
  </si>
  <si>
    <t>07.01.01.24</t>
  </si>
  <si>
    <t>Rudaminos daugiafunkcinio kultūros centro rekonstrukcija ir patalpų remontas</t>
  </si>
  <si>
    <t>2021 -2025</t>
  </si>
  <si>
    <t>R-07.01.01.24-1</t>
  </si>
  <si>
    <t>07.01.01.25</t>
  </si>
  <si>
    <t>Nemenčinės daugiafunkcio kultūros centro ir jo filialų veiklos užtikrinimas</t>
  </si>
  <si>
    <t>R-07.01.01.25-1</t>
  </si>
  <si>
    <t>07.01.01.26</t>
  </si>
  <si>
    <t>VI. Sirokomlės muziejaus ir TIC veiklos užtikrinimas</t>
  </si>
  <si>
    <t>R-07.01.01.26-1</t>
  </si>
  <si>
    <t>R-07.01.01.26-2</t>
  </si>
  <si>
    <t xml:space="preserve"> Apsilankė turistų asm.</t>
  </si>
  <si>
    <t>07.01.01.27</t>
  </si>
  <si>
    <t>Mozūriškių dvaro atnaujinimas pritaikant kultūros paslaugų teikimui ir kitoms bendruomenės reikmėms</t>
  </si>
  <si>
    <t>2018 -2024</t>
  </si>
  <si>
    <t>R-07.01.01.27-1</t>
  </si>
  <si>
    <t>Atnaujintas pastatas vnt.</t>
  </si>
  <si>
    <t>07.01.01.28</t>
  </si>
  <si>
    <t>Nemenčinės lauko estrada A. Mickevičiaus g. 20</t>
  </si>
  <si>
    <t>2023-2026</t>
  </si>
  <si>
    <t>R-07.01.01.28-1</t>
  </si>
  <si>
    <t xml:space="preserve"> Sutvarkyta teritorijų vnt.</t>
  </si>
  <si>
    <t>07.01.01.34</t>
  </si>
  <si>
    <t>Sporto ir kultūros projektų finansavimas</t>
  </si>
  <si>
    <t>R-07.01.01.34-1</t>
  </si>
  <si>
    <t xml:space="preserve"> Finansuojamų projektų skaičius  vnt. </t>
  </si>
  <si>
    <t>07.01.01.35</t>
  </si>
  <si>
    <t>BĮ Vilniaus rajono sporto centras veiklos užtikrinimas</t>
  </si>
  <si>
    <t>R-07.01.01.35-1</t>
  </si>
  <si>
    <t xml:space="preserve"> Aukšto meistriškumo sportininkų skaičius asm.</t>
  </si>
  <si>
    <t>R-07.01.01.35-2</t>
  </si>
  <si>
    <t xml:space="preserve"> Suorganizuotų renginių  sk.</t>
  </si>
  <si>
    <t>07.01.01.36</t>
  </si>
  <si>
    <t>Vilniaus rajono sav. Nemenčinės sen., Piliakalnio k. Nemenečinės piliakalnio su priešpiliu rekonstrukcija</t>
  </si>
  <si>
    <t>2022-2026</t>
  </si>
  <si>
    <t>R-07.01.01.36-1</t>
  </si>
  <si>
    <t>07.01.01.37</t>
  </si>
  <si>
    <t>Skvero, esančio prie Kalvelių kultūros centro, sutvarkymas</t>
  </si>
  <si>
    <t>R-07.01.01.37-1</t>
  </si>
  <si>
    <t>07.01.01.38</t>
  </si>
  <si>
    <t>Vilnojos ežero rytinės užimtumo zonos įrengimas ir pritaikymas turistams</t>
  </si>
  <si>
    <t>R-07.01.01.38-1</t>
  </si>
  <si>
    <t>07.01.01.39</t>
  </si>
  <si>
    <t>Skaidiškių parko teritorijos sutvarkymas bei pritaikymas gyventojų poreikiams</t>
  </si>
  <si>
    <t>2022-2025</t>
  </si>
  <si>
    <t>R-07.01.01.39-1</t>
  </si>
  <si>
    <t>07.01.01.40</t>
  </si>
  <si>
    <t>Priemonė: XIX ir XX a. Vidurio Europos nepriklausomybės idėjų centras Pikeliškėse</t>
  </si>
  <si>
    <t>2024-2027</t>
  </si>
  <si>
    <t>R-07.01.01.40-1</t>
  </si>
  <si>
    <t xml:space="preserve"> Atnaujintas pastatas, įrengta ekspozicija vnt.</t>
  </si>
  <si>
    <t>07.01.01.41</t>
  </si>
  <si>
    <t>Priemonė: Aukšto meistriškumo sporto finansavimas (VšĮ „FK TransINVEST“)</t>
  </si>
  <si>
    <t>R-07.01.01.41-1</t>
  </si>
  <si>
    <t xml:space="preserve"> Sportinis rezultatas Lietuvos futbolo aukščiausioje lygoje (Vieta)</t>
  </si>
  <si>
    <t>07.01.01.42</t>
  </si>
  <si>
    <t>Priemonė: Maišiagalos piliakalnio pritaikymas lankymui  (kultūros paveldo objektas)</t>
  </si>
  <si>
    <t>2024-2026</t>
  </si>
  <si>
    <t>R-07.01.01.42-1</t>
  </si>
  <si>
    <t>Viešosios kultūros paveldo erdvės sutvarkymas ir pritaikymas lankymui vnt.</t>
  </si>
  <si>
    <t>Sudaryti rajono gyventojams sąlygas gauti aukštos kokybės kultūros ir sporto paslaugas - iš viso:</t>
  </si>
  <si>
    <t>E-07.01.01-1</t>
  </si>
  <si>
    <t>Bibliotekų skaitytojų skaičius, tenkantis 1000 gyventojų (asm.)</t>
  </si>
  <si>
    <t>E-07.01.01-2</t>
  </si>
  <si>
    <t>Meno mėgėjų kolektyvų dalyvių skaičius, tenkantis 1000 gyventojų (asm.)</t>
  </si>
  <si>
    <t>15,5</t>
  </si>
  <si>
    <t>E-07.01.01-3</t>
  </si>
  <si>
    <t>Sporto varžybų ir sveikatingumo renginių dalyvių skaičius</t>
  </si>
  <si>
    <t>07.01.02</t>
  </si>
  <si>
    <t>07.01.02.07</t>
  </si>
  <si>
    <t>Sporto ir laisvalaikio komplekso Rudaminos kaime statyba</t>
  </si>
  <si>
    <t>2014 -2026</t>
  </si>
  <si>
    <t>R-07.01.02.07-1</t>
  </si>
  <si>
    <t xml:space="preserve"> Pastatytų pastatų skaičius vnt.</t>
  </si>
  <si>
    <t>07.01.02.14</t>
  </si>
  <si>
    <t>Skaidiškių sporto komplekso statyba ir viešųjų erdvių sutvarkymas pritaikant bendruomenės poreikiams</t>
  </si>
  <si>
    <t>R-07.01.02.14-1</t>
  </si>
  <si>
    <t xml:space="preserve"> Objektų skaičius vnt.</t>
  </si>
  <si>
    <t>07.01.02.16</t>
  </si>
  <si>
    <t>Pagirių k., Pagirių sen.,. rekreacinės teritorijos rekonstravimas ir pritaikymas kultūros ir vietos bendruomenės reikmėms</t>
  </si>
  <si>
    <t>2017 -2025</t>
  </si>
  <si>
    <t>R-07.01.02.16-1</t>
  </si>
  <si>
    <t>07.01.02.17</t>
  </si>
  <si>
    <t>Vilniaus rajono Rudaminos meno mokyklos infrastruktūros modernizavimas</t>
  </si>
  <si>
    <t>ES</t>
  </si>
  <si>
    <t>R-07.01.02.17-1</t>
  </si>
  <si>
    <t>Modernizuota įstaigų skaičius, vnt.</t>
  </si>
  <si>
    <t>07.01.02.18</t>
  </si>
  <si>
    <t>Vilniaus krašto etnografinio muziejaus Ažulaukės filialo dirbtuvių įrengimas (pastato rekonstrukcija ir infrastruktūros įrengimas)</t>
  </si>
  <si>
    <t>2019 -2025</t>
  </si>
  <si>
    <t>R-07.01.02.18-1</t>
  </si>
  <si>
    <t xml:space="preserve"> Objektų sk. vnt.</t>
  </si>
  <si>
    <t>07.01.02.20</t>
  </si>
  <si>
    <t xml:space="preserve">Pagirių sen., daugiafunkcinio kultūros centro  Pagirių k. projektavimas ir statyba </t>
  </si>
  <si>
    <t>R-07.01.02.20-1</t>
  </si>
  <si>
    <t xml:space="preserve"> Pastatytų objektų skaičius vnt.</t>
  </si>
  <si>
    <t>07.01.02.21</t>
  </si>
  <si>
    <t>Etnokultūra, Nematerialaus kultūros paveldo vertybių ir tautinio paveldo produktų sklaida</t>
  </si>
  <si>
    <t>R-07.01.02.21-1</t>
  </si>
  <si>
    <t xml:space="preserve"> Finansuota iniciatyvų  vnt. </t>
  </si>
  <si>
    <t>07.01.02.22</t>
  </si>
  <si>
    <t>Daugiafunkcės infrastruktūros Nemėžio kaime sukūrimas</t>
  </si>
  <si>
    <t>R-07.01.02.22-1</t>
  </si>
  <si>
    <t>07.01.02.23</t>
  </si>
  <si>
    <t>Modernizuoti pastatą, adresu Mickūnų sen., Galgių k., Galgių g. 34, pritaikant jį kultūros reikmėms</t>
  </si>
  <si>
    <t>R-07.01.02.23-1</t>
  </si>
  <si>
    <t>07.01.02.24</t>
  </si>
  <si>
    <t>Nemenčinės kultūros centro Kabiškių skyriaus patalpų atnaujinimas (modernizavimas)</t>
  </si>
  <si>
    <t>R-07.01.02.24-1</t>
  </si>
  <si>
    <t>07.01.02.25</t>
  </si>
  <si>
    <t>Vilniaus krašto etnografinio muziejaus pastatų ir teritorijos esančių Sužionių sen. Daukšių k., Asvejos g. 145 kapitalinis remontas ir infrastruktūros įrengimas</t>
  </si>
  <si>
    <t>R-07.01.02.25-1</t>
  </si>
  <si>
    <t>07.01.02.26</t>
  </si>
  <si>
    <t xml:space="preserve">Vilniaus r. Bezdonių sen. multifunkcinio pastato projektavimas ir statyba </t>
  </si>
  <si>
    <t>R-07.01.02.26-1</t>
  </si>
  <si>
    <t>07.01.02.27</t>
  </si>
  <si>
    <t>Rudaminos kultūros centro Medininkų skyriaus rekonstrukcija ir patalpų remontas</t>
  </si>
  <si>
    <t>R-07.01.02.27-1</t>
  </si>
  <si>
    <t>Objektų sk. vnt.</t>
  </si>
  <si>
    <t>07.01.02.28</t>
  </si>
  <si>
    <t>Nemenčinės m. sporto ir laisvalaikio komplekso statyba</t>
  </si>
  <si>
    <t>2024-2029</t>
  </si>
  <si>
    <t>R-07.01.02.28-1</t>
  </si>
  <si>
    <t>Objektų skaičius, vnt.</t>
  </si>
  <si>
    <t>07.01.02.29</t>
  </si>
  <si>
    <t>Rastinėnų kultūros centro rekonstravimas ir pritaikymas kultūros ir vietos bendruomenės reikmėms</t>
  </si>
  <si>
    <t>R-07.01.02.29-1</t>
  </si>
  <si>
    <t>Įstaigų skaičius, vnt.</t>
  </si>
  <si>
    <t>Puoselėti rajono kultūrines ir sporto tradicijas - iš viso:</t>
  </si>
  <si>
    <t>E-07.01.02-1</t>
  </si>
  <si>
    <t xml:space="preserve">  Sporto ir kultūros infrastruktūros objektų skaičiau padidėjimas, proc.</t>
  </si>
  <si>
    <t>Plėtoti kultūrą ir sportą - iš viso:</t>
  </si>
  <si>
    <t>07.02</t>
  </si>
  <si>
    <t>07.02.01</t>
  </si>
  <si>
    <t xml:space="preserve"> -</t>
  </si>
  <si>
    <t>Nuolat tobulinti turizmo informacijos sistemą - iš viso:</t>
  </si>
  <si>
    <t>E-07.02.01-1</t>
  </si>
  <si>
    <t xml:space="preserve">  Rajono muziejuose ir Turizmo informacijos centre apsilankiusių turistų skaičius (tūkst. asm.)</t>
  </si>
  <si>
    <t>07.02.02</t>
  </si>
  <si>
    <t>07.02.02.04</t>
  </si>
  <si>
    <t>Skurbutėnų k. medinės koplyčios remontas</t>
  </si>
  <si>
    <t>2012 -2026</t>
  </si>
  <si>
    <t>R-07.02.02.04-1</t>
  </si>
  <si>
    <t>07.02.02.05</t>
  </si>
  <si>
    <t xml:space="preserve">Religijų sakralinio paveldo išsaugojimas   </t>
  </si>
  <si>
    <t>R-07.02.02.05-1</t>
  </si>
  <si>
    <t xml:space="preserve"> Turizmui pritaikytų objektų skaičius vnt.</t>
  </si>
  <si>
    <t>07.02.02.10</t>
  </si>
  <si>
    <t>Europos geografinio centro infrastruktūros įveiklinimas pritaikant ją tiksliųjų mokslų pažinimui ir Europos tautų kultūros puoselėjimui</t>
  </si>
  <si>
    <t>2022 -2026</t>
  </si>
  <si>
    <t>R-07.02.02.10-1</t>
  </si>
  <si>
    <t xml:space="preserve"> Sutvarkyta teritorija vnt.</t>
  </si>
  <si>
    <t>Pritaikyti gamtos ir kultūros paveldo objektus turizmui - iš viso:</t>
  </si>
  <si>
    <t>E-07.02.02-1</t>
  </si>
  <si>
    <t>Pritaikyta objektų turizmo poreikiams (vnt.)</t>
  </si>
  <si>
    <t>Plėtoti atvykstamąjį ir vietinį turizmą - iš viso:</t>
  </si>
  <si>
    <t>-</t>
  </si>
  <si>
    <t>Iš viso pagal 07 programą:</t>
  </si>
  <si>
    <t xml:space="preserve">       VILNIAUS RAJONO SAVIVALDYBĖS 2024-2026 METŲ STRATEGINIO VEIKLOS PLANO 2024 METŲ ĮGYVENDINIMO ATASKAITA (KULTŪROS, SPORTO IR TURIZMO VYSTYMO PROGRAMA  NR. 07)</t>
  </si>
  <si>
    <t>Vilniaus rajono 
savivaldybės tarybos
2025 m. rugsėjo 26 d. 
sprendimo Nr. T3-
7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</si>
</sst>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.00;[Red]#,##0.00"/>
  </numFmts>
  <fonts count="17" x14ac:knownFonts="1">
    <font>
      <sz val="11"/>
      <color indexed="8"/>
      <name val="Calibri"/>
      <family val="2"/>
      <charset val="186"/>
    </font>
    <font>
      <sz val="9"/>
      <name val="Calibri"/>
      <family val="2"/>
    </font>
    <font>
      <b/>
      <sz val="11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b/>
      <sz val="9"/>
      <name val="Calibri"/>
      <family val="2"/>
    </font>
    <font>
      <sz val="7"/>
      <name val="Calibri"/>
      <family val="2"/>
    </font>
    <font>
      <sz val="9"/>
      <color rgb="FF000000"/>
      <name val="Times New Roman"/>
      <family val="1"/>
    </font>
    <font>
      <sz val="8"/>
      <name val="Calibri"/>
      <family val="2"/>
      <charset val="186"/>
    </font>
    <font>
      <sz val="8"/>
      <name val="Times New Roman"/>
      <family val="1"/>
    </font>
    <font>
      <b/>
      <sz val="8"/>
      <name val="Times New Roman"/>
      <family val="1"/>
    </font>
    <font>
      <sz val="8"/>
      <color theme="1"/>
      <name val="Times New Roman"/>
      <family val="1"/>
    </font>
    <font>
      <sz val="8"/>
      <color indexed="8"/>
      <name val="Times New Roman"/>
      <family val="1"/>
    </font>
    <font>
      <sz val="8"/>
      <color theme="1" tint="4.9989318521683403E-2"/>
      <name val="Times New Roman"/>
      <family val="1"/>
    </font>
    <font>
      <sz val="8"/>
      <color rgb="FF000000"/>
      <name val="Times New Roman"/>
      <family val="1"/>
    </font>
    <font>
      <b/>
      <sz val="8"/>
      <name val="Times New Roman"/>
      <family val="1"/>
      <charset val="186"/>
    </font>
    <font>
      <b/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AA00"/>
        <bgColor indexed="64"/>
      </patternFill>
    </fill>
    <fill>
      <patternFill patternType="solid">
        <fgColor rgb="FFFF88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hair">
        <color indexed="0"/>
      </right>
      <top style="thin">
        <color indexed="0"/>
      </top>
      <bottom style="hair">
        <color indexed="0"/>
      </bottom>
      <diagonal/>
    </border>
    <border>
      <left style="hair">
        <color indexed="0"/>
      </left>
      <right style="thin">
        <color indexed="0"/>
      </right>
      <top style="thin">
        <color indexed="0"/>
      </top>
      <bottom style="hair">
        <color indexed="0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medium">
        <color indexed="0"/>
      </bottom>
      <diagonal/>
    </border>
    <border>
      <left style="thin">
        <color indexed="0"/>
      </left>
      <right style="medium">
        <color indexed="0"/>
      </right>
      <top style="thin">
        <color indexed="0"/>
      </top>
      <bottom style="medium">
        <color indexed="0"/>
      </bottom>
      <diagonal/>
    </border>
    <border>
      <left style="medium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64"/>
      </top>
      <bottom/>
      <diagonal/>
    </border>
  </borders>
  <cellStyleXfs count="52">
    <xf numFmtId="0" fontId="0" fillId="0" borderId="0"/>
    <xf numFmtId="0" fontId="1" fillId="0" borderId="0">
      <alignment vertical="top" wrapText="1"/>
    </xf>
    <xf numFmtId="0" fontId="2" fillId="0" borderId="0">
      <alignment horizontal="left" vertical="center" wrapText="1"/>
    </xf>
    <xf numFmtId="0" fontId="2" fillId="0" borderId="0">
      <alignment horizontal="center" vertical="center" wrapText="1"/>
    </xf>
    <xf numFmtId="0" fontId="3" fillId="2" borderId="1">
      <alignment horizontal="center" vertical="center" textRotation="90" wrapText="1"/>
    </xf>
    <xf numFmtId="0" fontId="4" fillId="3" borderId="2">
      <alignment horizontal="center" vertical="center" textRotation="90" wrapText="1"/>
    </xf>
    <xf numFmtId="0" fontId="5" fillId="4" borderId="2">
      <alignment horizontal="center" vertical="center" wrapText="1"/>
    </xf>
    <xf numFmtId="0" fontId="1" fillId="4" borderId="2">
      <alignment horizontal="center" vertical="center" wrapText="1"/>
    </xf>
    <xf numFmtId="0" fontId="1" fillId="4" borderId="2">
      <alignment horizontal="center" vertical="center" textRotation="90" wrapText="1"/>
    </xf>
    <xf numFmtId="0" fontId="1" fillId="4" borderId="2">
      <alignment horizontal="center" vertical="center" wrapText="1"/>
    </xf>
    <xf numFmtId="0" fontId="1" fillId="4" borderId="2">
      <alignment horizontal="center" vertical="center" wrapText="1"/>
    </xf>
    <xf numFmtId="0" fontId="5" fillId="5" borderId="3">
      <alignment horizontal="center" vertical="center" wrapText="1"/>
    </xf>
    <xf numFmtId="0" fontId="3" fillId="6" borderId="3">
      <alignment horizontal="center" vertical="center" wrapText="1"/>
    </xf>
    <xf numFmtId="0" fontId="4" fillId="2" borderId="4">
      <alignment horizontal="center" vertical="center" wrapText="1"/>
    </xf>
    <xf numFmtId="0" fontId="4" fillId="2" borderId="5">
      <alignment horizontal="center" vertical="center" wrapText="1"/>
    </xf>
    <xf numFmtId="0" fontId="4" fillId="6" borderId="5">
      <alignment horizontal="center" vertical="center" wrapText="1"/>
    </xf>
    <xf numFmtId="0" fontId="4" fillId="5" borderId="4">
      <alignment horizontal="center" vertical="center" wrapText="1"/>
    </xf>
    <xf numFmtId="0" fontId="4" fillId="5" borderId="6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1" fillId="2" borderId="5">
      <alignment horizontal="center" vertical="center" wrapText="1"/>
    </xf>
    <xf numFmtId="0" fontId="4" fillId="2" borderId="5">
      <alignment horizontal="center" vertical="center" wrapText="1"/>
    </xf>
    <xf numFmtId="0" fontId="4" fillId="4" borderId="5">
      <alignment horizontal="center" vertical="center" wrapText="1"/>
    </xf>
    <xf numFmtId="0" fontId="4" fillId="5" borderId="6">
      <alignment horizontal="center" vertical="center" wrapText="1"/>
    </xf>
    <xf numFmtId="0" fontId="4" fillId="2" borderId="7">
      <alignment horizontal="left" vertical="center" wrapText="1"/>
    </xf>
    <xf numFmtId="0" fontId="4" fillId="2" borderId="8">
      <alignment horizontal="right" vertical="center" wrapText="1"/>
    </xf>
    <xf numFmtId="0" fontId="4" fillId="2" borderId="5">
      <alignment horizontal="center" vertical="center"/>
    </xf>
    <xf numFmtId="0" fontId="4" fillId="2" borderId="9">
      <alignment horizontal="center" vertical="center" wrapText="1"/>
    </xf>
    <xf numFmtId="0" fontId="4" fillId="5" borderId="4">
      <alignment horizontal="center" vertical="center" wrapText="1"/>
    </xf>
    <xf numFmtId="0" fontId="6" fillId="0" borderId="10">
      <alignment horizontal="center" vertical="center" wrapText="1"/>
    </xf>
    <xf numFmtId="0" fontId="6" fillId="0" borderId="11">
      <alignment horizontal="center" vertical="center" wrapText="1"/>
    </xf>
    <xf numFmtId="0" fontId="6" fillId="0" borderId="12">
      <alignment horizontal="center" vertical="center" wrapText="1"/>
    </xf>
    <xf numFmtId="0" fontId="4" fillId="2" borderId="13">
      <alignment horizontal="center" vertical="center" wrapText="1"/>
    </xf>
    <xf numFmtId="0" fontId="4" fillId="3" borderId="5">
      <alignment horizontal="center" vertical="center" wrapText="1"/>
    </xf>
    <xf numFmtId="0" fontId="4" fillId="0" borderId="5">
      <alignment horizontal="center" vertical="center" wrapText="1"/>
    </xf>
    <xf numFmtId="0" fontId="4" fillId="0" borderId="5">
      <alignment horizontal="left" vertical="center" wrapText="1"/>
    </xf>
    <xf numFmtId="0" fontId="4" fillId="0" borderId="4">
      <alignment horizontal="left" vertical="center" wrapText="1"/>
    </xf>
    <xf numFmtId="0" fontId="4" fillId="0" borderId="4">
      <alignment horizontal="right" vertical="center" wrapText="1"/>
    </xf>
    <xf numFmtId="0" fontId="4" fillId="0" borderId="6">
      <alignment horizontal="right" vertical="center" wrapText="1"/>
    </xf>
    <xf numFmtId="0" fontId="4" fillId="0" borderId="8">
      <alignment horizontal="center" vertical="center" wrapText="1"/>
    </xf>
    <xf numFmtId="0" fontId="4" fillId="0" borderId="7">
      <alignment horizontal="center" vertical="center" wrapText="1"/>
    </xf>
    <xf numFmtId="0" fontId="4" fillId="3" borderId="5">
      <alignment horizontal="right" vertical="center" wrapText="1"/>
    </xf>
    <xf numFmtId="0" fontId="3" fillId="3" borderId="5">
      <alignment horizontal="center" vertical="center" wrapText="1"/>
    </xf>
    <xf numFmtId="0" fontId="4" fillId="3" borderId="4">
      <alignment horizontal="right" vertical="center" wrapText="1"/>
    </xf>
    <xf numFmtId="0" fontId="4" fillId="3" borderId="9">
      <alignment horizontal="center" vertical="top" wrapText="1"/>
    </xf>
    <xf numFmtId="0" fontId="4" fillId="2" borderId="11">
      <alignment horizontal="right" vertical="center" wrapText="1"/>
    </xf>
    <xf numFmtId="0" fontId="4" fillId="2" borderId="9">
      <alignment horizontal="center" vertical="top" wrapText="1"/>
    </xf>
    <xf numFmtId="0" fontId="3" fillId="0" borderId="6">
      <alignment horizontal="left" vertical="center" wrapText="1"/>
    </xf>
    <xf numFmtId="0" fontId="3" fillId="2" borderId="11">
      <alignment horizontal="center" vertical="center" wrapText="1"/>
    </xf>
    <xf numFmtId="0" fontId="1" fillId="0" borderId="0">
      <alignment horizontal="center" vertical="center" wrapText="1"/>
    </xf>
    <xf numFmtId="0" fontId="1" fillId="0" borderId="16">
      <alignment horizontal="center" vertical="center" wrapText="1"/>
    </xf>
    <xf numFmtId="0" fontId="4" fillId="0" borderId="15">
      <alignment horizontal="center" vertical="center" wrapText="1"/>
    </xf>
  </cellStyleXfs>
  <cellXfs count="75">
    <xf numFmtId="0" fontId="0" fillId="0" borderId="0" xfId="0"/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top" wrapText="1"/>
    </xf>
    <xf numFmtId="0" fontId="10" fillId="0" borderId="0" xfId="3" applyFont="1" applyAlignment="1">
      <alignment horizontal="left" vertical="top" wrapText="1"/>
    </xf>
    <xf numFmtId="165" fontId="9" fillId="0" borderId="0" xfId="1" applyNumberFormat="1" applyFont="1" applyAlignment="1">
      <alignment horizontal="left" vertical="top" wrapText="1"/>
    </xf>
    <xf numFmtId="0" fontId="9" fillId="7" borderId="0" xfId="1" applyFont="1" applyFill="1" applyAlignment="1">
      <alignment horizontal="left" vertical="top" wrapText="1"/>
    </xf>
    <xf numFmtId="164" fontId="10" fillId="3" borderId="14" xfId="45" applyNumberFormat="1" applyFont="1" applyFill="1" applyBorder="1" applyAlignment="1">
      <alignment horizontal="left" vertical="top" wrapText="1"/>
    </xf>
    <xf numFmtId="164" fontId="10" fillId="3" borderId="14" xfId="42" applyNumberFormat="1" applyFont="1" applyBorder="1" applyAlignment="1">
      <alignment horizontal="left" vertical="top" wrapText="1"/>
    </xf>
    <xf numFmtId="0" fontId="9" fillId="0" borderId="0" xfId="49" applyFont="1" applyAlignment="1">
      <alignment horizontal="left" vertical="top" wrapText="1"/>
    </xf>
    <xf numFmtId="0" fontId="9" fillId="0" borderId="0" xfId="50" applyFont="1" applyBorder="1" applyAlignment="1">
      <alignment horizontal="left" vertical="top" wrapText="1"/>
    </xf>
    <xf numFmtId="0" fontId="9" fillId="0" borderId="0" xfId="51" applyFont="1" applyBorder="1" applyAlignment="1">
      <alignment horizontal="left" vertical="top" wrapText="1"/>
    </xf>
    <xf numFmtId="0" fontId="9" fillId="0" borderId="14" xfId="34" applyFont="1" applyBorder="1" applyAlignment="1">
      <alignment horizontal="left" vertical="top" wrapText="1"/>
    </xf>
    <xf numFmtId="0" fontId="9" fillId="0" borderId="14" xfId="35" applyFont="1" applyBorder="1" applyAlignment="1">
      <alignment horizontal="left" vertical="top" wrapText="1"/>
    </xf>
    <xf numFmtId="0" fontId="11" fillId="0" borderId="14" xfId="35" applyFont="1" applyBorder="1" applyAlignment="1">
      <alignment horizontal="left" vertical="top" wrapText="1"/>
    </xf>
    <xf numFmtId="164" fontId="9" fillId="0" borderId="14" xfId="34" applyNumberFormat="1" applyFont="1" applyBorder="1" applyAlignment="1">
      <alignment horizontal="left" vertical="top" wrapText="1"/>
    </xf>
    <xf numFmtId="164" fontId="9" fillId="0" borderId="14" xfId="0" applyNumberFormat="1" applyFont="1" applyBorder="1" applyAlignment="1">
      <alignment horizontal="left" vertical="top" wrapText="1"/>
    </xf>
    <xf numFmtId="0" fontId="13" fillId="0" borderId="14" xfId="34" applyFont="1" applyBorder="1" applyAlignment="1">
      <alignment horizontal="left" vertical="top" wrapText="1"/>
    </xf>
    <xf numFmtId="0" fontId="13" fillId="0" borderId="14" xfId="35" applyFont="1" applyBorder="1" applyAlignment="1">
      <alignment horizontal="left" vertical="top" wrapText="1"/>
    </xf>
    <xf numFmtId="164" fontId="14" fillId="0" borderId="14" xfId="34" applyNumberFormat="1" applyFont="1" applyBorder="1" applyAlignment="1">
      <alignment horizontal="left" vertical="top" wrapText="1"/>
    </xf>
    <xf numFmtId="164" fontId="13" fillId="0" borderId="14" xfId="34" applyNumberFormat="1" applyFont="1" applyBorder="1" applyAlignment="1">
      <alignment horizontal="left" vertical="top" wrapText="1"/>
    </xf>
    <xf numFmtId="4" fontId="10" fillId="0" borderId="0" xfId="1" applyNumberFormat="1" applyFont="1" applyAlignment="1">
      <alignment horizontal="left" vertical="top" wrapText="1"/>
    </xf>
    <xf numFmtId="2" fontId="15" fillId="2" borderId="14" xfId="26" applyNumberFormat="1" applyFont="1" applyBorder="1" applyAlignment="1">
      <alignment horizontal="left" vertical="top" wrapText="1"/>
    </xf>
    <xf numFmtId="0" fontId="10" fillId="2" borderId="14" xfId="26" applyFont="1" applyBorder="1" applyAlignment="1">
      <alignment horizontal="left" vertical="top" wrapText="1"/>
    </xf>
    <xf numFmtId="0" fontId="9" fillId="0" borderId="14" xfId="29" applyFont="1" applyBorder="1" applyAlignment="1">
      <alignment horizontal="left" vertical="top" wrapText="1"/>
    </xf>
    <xf numFmtId="165" fontId="9" fillId="0" borderId="14" xfId="1" applyNumberFormat="1" applyFont="1" applyBorder="1" applyAlignment="1">
      <alignment horizontal="left" vertical="top" wrapText="1"/>
    </xf>
    <xf numFmtId="0" fontId="7" fillId="0" borderId="14" xfId="0" applyFont="1" applyBorder="1"/>
    <xf numFmtId="3" fontId="9" fillId="0" borderId="14" xfId="34" applyNumberFormat="1" applyFont="1" applyBorder="1" applyAlignment="1">
      <alignment horizontal="left" vertical="top" wrapText="1"/>
    </xf>
    <xf numFmtId="0" fontId="9" fillId="2" borderId="14" xfId="45" applyFont="1" applyBorder="1" applyAlignment="1">
      <alignment horizontal="left" vertical="top" wrapText="1"/>
    </xf>
    <xf numFmtId="164" fontId="10" fillId="2" borderId="14" xfId="45" applyNumberFormat="1" applyFont="1" applyBorder="1" applyAlignment="1">
      <alignment horizontal="left" vertical="top" wrapText="1"/>
    </xf>
    <xf numFmtId="0" fontId="9" fillId="7" borderId="14" xfId="34" applyFont="1" applyFill="1" applyBorder="1" applyAlignment="1">
      <alignment horizontal="left" vertical="top" wrapText="1"/>
    </xf>
    <xf numFmtId="0" fontId="13" fillId="7" borderId="14" xfId="35" applyFont="1" applyFill="1" applyBorder="1" applyAlignment="1">
      <alignment horizontal="left" vertical="top" wrapText="1"/>
    </xf>
    <xf numFmtId="0" fontId="13" fillId="7" borderId="14" xfId="34" applyFont="1" applyFill="1" applyBorder="1" applyAlignment="1">
      <alignment horizontal="left" vertical="top" wrapText="1"/>
    </xf>
    <xf numFmtId="2" fontId="9" fillId="0" borderId="0" xfId="1" applyNumberFormat="1" applyFont="1" applyAlignment="1">
      <alignment horizontal="left" vertical="top" wrapText="1"/>
    </xf>
    <xf numFmtId="0" fontId="9" fillId="0" borderId="0" xfId="1" applyFont="1">
      <alignment vertical="top" wrapText="1"/>
    </xf>
    <xf numFmtId="164" fontId="10" fillId="3" borderId="14" xfId="42" applyNumberFormat="1" applyFont="1" applyBorder="1" applyAlignment="1">
      <alignment vertical="top" wrapText="1"/>
    </xf>
    <xf numFmtId="0" fontId="11" fillId="0" borderId="14" xfId="34" applyFont="1" applyBorder="1" applyAlignment="1">
      <alignment horizontal="left" vertical="top" wrapText="1"/>
    </xf>
    <xf numFmtId="0" fontId="14" fillId="0" borderId="14" xfId="0" applyFont="1" applyBorder="1" applyAlignment="1">
      <alignment vertical="top" wrapText="1"/>
    </xf>
    <xf numFmtId="2" fontId="9" fillId="0" borderId="14" xfId="1" applyNumberFormat="1" applyFont="1" applyBorder="1" applyAlignment="1">
      <alignment horizontal="left" vertical="top" wrapText="1"/>
    </xf>
    <xf numFmtId="2" fontId="9" fillId="7" borderId="14" xfId="1" applyNumberFormat="1" applyFont="1" applyFill="1" applyBorder="1" applyAlignment="1">
      <alignment horizontal="left" vertical="top" wrapText="1"/>
    </xf>
    <xf numFmtId="2" fontId="15" fillId="0" borderId="0" xfId="1" applyNumberFormat="1" applyFont="1" applyAlignment="1">
      <alignment horizontal="left" vertical="top" wrapText="1"/>
    </xf>
    <xf numFmtId="2" fontId="9" fillId="0" borderId="14" xfId="1" applyNumberFormat="1" applyFont="1" applyBorder="1" applyAlignment="1" applyProtection="1">
      <alignment horizontal="left" vertical="top" wrapText="1"/>
      <protection locked="0"/>
    </xf>
    <xf numFmtId="2" fontId="9" fillId="7" borderId="14" xfId="1" applyNumberFormat="1" applyFont="1" applyFill="1" applyBorder="1" applyAlignment="1" applyProtection="1">
      <alignment horizontal="left" vertical="top" wrapText="1"/>
      <protection locked="0"/>
    </xf>
    <xf numFmtId="2" fontId="10" fillId="3" borderId="14" xfId="45" applyNumberFormat="1" applyFont="1" applyFill="1" applyBorder="1" applyAlignment="1" applyProtection="1">
      <alignment horizontal="left" vertical="top" wrapText="1"/>
      <protection locked="0"/>
    </xf>
    <xf numFmtId="2" fontId="10" fillId="2" borderId="14" xfId="45" applyNumberFormat="1" applyFont="1" applyBorder="1" applyAlignment="1" applyProtection="1">
      <alignment horizontal="left" vertical="top" wrapText="1"/>
      <protection locked="0"/>
    </xf>
    <xf numFmtId="2" fontId="13" fillId="7" borderId="14" xfId="34" applyNumberFormat="1" applyFont="1" applyFill="1" applyBorder="1" applyAlignment="1" applyProtection="1">
      <alignment horizontal="left" vertical="top" wrapText="1"/>
      <protection locked="0"/>
    </xf>
    <xf numFmtId="2" fontId="10" fillId="3" borderId="14" xfId="42" applyNumberFormat="1" applyFont="1" applyBorder="1" applyAlignment="1" applyProtection="1">
      <alignment horizontal="left" vertical="top" wrapText="1"/>
      <protection locked="0"/>
    </xf>
    <xf numFmtId="0" fontId="10" fillId="2" borderId="14" xfId="4" applyFont="1" applyBorder="1" applyAlignment="1">
      <alignment horizontal="left" vertical="top" textRotation="90" wrapText="1"/>
    </xf>
    <xf numFmtId="0" fontId="10" fillId="3" borderId="14" xfId="5" applyFont="1" applyBorder="1" applyAlignment="1">
      <alignment horizontal="left" vertical="top" textRotation="90" wrapText="1"/>
    </xf>
    <xf numFmtId="0" fontId="10" fillId="4" borderId="14" xfId="6" applyFont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9" fillId="3" borderId="14" xfId="33" applyFont="1" applyBorder="1" applyAlignment="1">
      <alignment horizontal="left" vertical="top" wrapText="1"/>
    </xf>
    <xf numFmtId="0" fontId="12" fillId="3" borderId="14" xfId="0" applyFont="1" applyFill="1" applyBorder="1" applyAlignment="1">
      <alignment horizontal="left" vertical="top" wrapText="1"/>
    </xf>
    <xf numFmtId="0" fontId="9" fillId="0" borderId="14" xfId="34" applyFont="1" applyBorder="1" applyAlignment="1">
      <alignment horizontal="left" vertical="top" wrapText="1"/>
    </xf>
    <xf numFmtId="0" fontId="9" fillId="0" borderId="14" xfId="35" applyFont="1" applyBorder="1" applyAlignment="1">
      <alignment horizontal="left" vertical="top" wrapText="1"/>
    </xf>
    <xf numFmtId="0" fontId="9" fillId="2" borderId="14" xfId="45" applyFont="1" applyBorder="1" applyAlignment="1">
      <alignment horizontal="right" vertical="top" wrapText="1"/>
    </xf>
    <xf numFmtId="0" fontId="12" fillId="2" borderId="14" xfId="0" applyFont="1" applyFill="1" applyBorder="1" applyAlignment="1">
      <alignment horizontal="right" vertical="top" wrapText="1"/>
    </xf>
    <xf numFmtId="0" fontId="15" fillId="3" borderId="14" xfId="41" applyFont="1" applyBorder="1" applyAlignment="1">
      <alignment horizontal="right" vertical="top" wrapText="1"/>
    </xf>
    <xf numFmtId="0" fontId="10" fillId="4" borderId="14" xfId="10" applyFont="1" applyBorder="1" applyAlignment="1">
      <alignment horizontal="left" vertical="top" wrapText="1"/>
    </xf>
    <xf numFmtId="0" fontId="10" fillId="4" borderId="14" xfId="8" applyFont="1" applyBorder="1" applyAlignment="1">
      <alignment horizontal="left" vertical="top" textRotation="90" wrapText="1"/>
    </xf>
    <xf numFmtId="0" fontId="10" fillId="2" borderId="14" xfId="18" applyFont="1" applyBorder="1" applyAlignment="1">
      <alignment horizontal="left" vertical="top" wrapText="1"/>
    </xf>
    <xf numFmtId="0" fontId="10" fillId="2" borderId="14" xfId="19" applyFont="1" applyBorder="1" applyAlignment="1">
      <alignment horizontal="left" vertical="top" wrapText="1"/>
    </xf>
    <xf numFmtId="164" fontId="10" fillId="3" borderId="14" xfId="42" applyNumberFormat="1" applyFont="1" applyBorder="1" applyAlignment="1">
      <alignment horizontal="left" vertical="top" wrapText="1"/>
    </xf>
    <xf numFmtId="164" fontId="10" fillId="2" borderId="14" xfId="48" applyNumberFormat="1" applyFont="1" applyBorder="1" applyAlignment="1">
      <alignment horizontal="left" vertical="top" wrapText="1"/>
    </xf>
    <xf numFmtId="0" fontId="9" fillId="0" borderId="0" xfId="1" applyFont="1" applyAlignment="1">
      <alignment horizontal="left" vertical="top" wrapText="1"/>
    </xf>
    <xf numFmtId="0" fontId="10" fillId="4" borderId="14" xfId="7" applyFont="1" applyBorder="1" applyAlignment="1">
      <alignment horizontal="left" vertical="top" textRotation="90" wrapText="1"/>
    </xf>
    <xf numFmtId="164" fontId="9" fillId="0" borderId="14" xfId="34" applyNumberFormat="1" applyFont="1" applyBorder="1" applyAlignment="1">
      <alignment horizontal="left" vertical="top" wrapText="1"/>
    </xf>
    <xf numFmtId="0" fontId="16" fillId="0" borderId="0" xfId="1" applyFont="1" applyAlignment="1">
      <alignment horizontal="center" vertical="top" wrapText="1"/>
    </xf>
    <xf numFmtId="0" fontId="9" fillId="2" borderId="14" xfId="32" applyFont="1" applyBorder="1" applyAlignment="1">
      <alignment horizontal="left" vertical="top" wrapText="1"/>
    </xf>
    <xf numFmtId="0" fontId="15" fillId="3" borderId="14" xfId="45" applyFont="1" applyFill="1" applyBorder="1" applyAlignment="1">
      <alignment horizontal="right" vertical="top" wrapText="1"/>
    </xf>
    <xf numFmtId="2" fontId="9" fillId="0" borderId="14" xfId="1" applyNumberFormat="1" applyFont="1" applyBorder="1" applyAlignment="1">
      <alignment horizontal="left" vertical="top" wrapText="1"/>
    </xf>
    <xf numFmtId="0" fontId="15" fillId="0" borderId="17" xfId="1" applyFont="1" applyBorder="1" applyAlignment="1">
      <alignment horizontal="right" vertical="top" wrapText="1"/>
    </xf>
    <xf numFmtId="2" fontId="15" fillId="4" borderId="14" xfId="10" applyNumberFormat="1" applyFont="1" applyBorder="1">
      <alignment horizontal="center" vertical="center" wrapText="1"/>
    </xf>
    <xf numFmtId="2" fontId="10" fillId="3" borderId="14" xfId="42" applyNumberFormat="1" applyFont="1" applyBorder="1" applyAlignment="1" applyProtection="1">
      <alignment horizontal="left" vertical="top" wrapText="1"/>
      <protection locked="0"/>
    </xf>
    <xf numFmtId="164" fontId="10" fillId="2" borderId="14" xfId="48" applyNumberFormat="1" applyFont="1" applyBorder="1" applyAlignment="1" applyProtection="1">
      <alignment horizontal="left" vertical="top" wrapText="1"/>
      <protection locked="0"/>
    </xf>
  </cellXfs>
  <cellStyles count="52">
    <cellStyle name="Default" xfId="1" xr:uid="{00000000-0005-0000-0000-000000000000}"/>
    <cellStyle name="Normal" xfId="0" builtinId="0"/>
    <cellStyle name="Plm10Confirm" xfId="49" xr:uid="{00000000-0005-0000-0000-000002000000}"/>
    <cellStyle name="Plm10ConfirmA" xfId="50" xr:uid="{00000000-0005-0000-0000-000003000000}"/>
    <cellStyle name="Plm10ConfirmB" xfId="51" xr:uid="{00000000-0005-0000-0000-000004000000}"/>
    <cellStyle name="Plm10HdrLine" xfId="2" xr:uid="{00000000-0005-0000-0000-000005000000}"/>
    <cellStyle name="SvsDataLeaf" xfId="34" xr:uid="{00000000-0005-0000-0000-000006000000}"/>
    <cellStyle name="SvsDataLeafCrtEnd" xfId="39" xr:uid="{00000000-0005-0000-0000-000007000000}"/>
    <cellStyle name="SvsDataLeafCrtName" xfId="36" xr:uid="{00000000-0005-0000-0000-000008000000}"/>
    <cellStyle name="SvsDataLeafCrtStart" xfId="40" xr:uid="{00000000-0005-0000-0000-000009000000}"/>
    <cellStyle name="SvsDataLeafDoer" xfId="38" xr:uid="{00000000-0005-0000-0000-00000A000000}"/>
    <cellStyle name="SvsDataLeafDoerIns" xfId="47" xr:uid="{00000000-0005-0000-0000-00000B000000}"/>
    <cellStyle name="SvsDataLeafLeft" xfId="35" xr:uid="{00000000-0005-0000-0000-00000C000000}"/>
    <cellStyle name="SvsDataLeafOwner" xfId="37" xr:uid="{00000000-0005-0000-0000-00000D000000}"/>
    <cellStyle name="SvsDataLvl1" xfId="32" xr:uid="{00000000-0005-0000-0000-00000E000000}"/>
    <cellStyle name="SvsDataLvl1CrtDiff" xfId="46" xr:uid="{00000000-0005-0000-0000-00000F000000}"/>
    <cellStyle name="SvsDataLvl1Summary" xfId="45" xr:uid="{00000000-0005-0000-0000-000010000000}"/>
    <cellStyle name="SvsDataLvl1SummFin" xfId="48" xr:uid="{00000000-0005-0000-0000-000011000000}"/>
    <cellStyle name="SvsDataLvl2" xfId="33" xr:uid="{00000000-0005-0000-0000-000012000000}"/>
    <cellStyle name="SvsDataLvl2CrtDiff" xfId="44" xr:uid="{00000000-0005-0000-0000-000013000000}"/>
    <cellStyle name="SvsDataLvl2Owner" xfId="43" xr:uid="{00000000-0005-0000-0000-000014000000}"/>
    <cellStyle name="SvsDataLvl2Summary" xfId="41" xr:uid="{00000000-0005-0000-0000-000015000000}"/>
    <cellStyle name="SvsDataLvl2SummFin" xfId="42" xr:uid="{00000000-0005-0000-0000-000016000000}"/>
    <cellStyle name="SvsHdrColnum" xfId="30" xr:uid="{00000000-0005-0000-0000-000017000000}"/>
    <cellStyle name="SvsHdrColnumFirst" xfId="29" xr:uid="{00000000-0005-0000-0000-000018000000}"/>
    <cellStyle name="SvsHdrColnumLast" xfId="31" xr:uid="{00000000-0005-0000-0000-000019000000}"/>
    <cellStyle name="SvsHdrCrt" xfId="11" xr:uid="{00000000-0005-0000-0000-00001A000000}"/>
    <cellStyle name="SvsHdrCrtDates" xfId="15" xr:uid="{00000000-0005-0000-0000-00001B000000}"/>
    <cellStyle name="SvsHdrCrtDescFields" xfId="14" xr:uid="{00000000-0005-0000-0000-00001C000000}"/>
    <cellStyle name="SvsHdrCrtDiff" xfId="27" xr:uid="{00000000-0005-0000-0000-00001D000000}"/>
    <cellStyle name="SvsHdrCrtEnd" xfId="25" xr:uid="{00000000-0005-0000-0000-00001E000000}"/>
    <cellStyle name="SvsHdrCrtName" xfId="13" xr:uid="{00000000-0005-0000-0000-00001F000000}"/>
    <cellStyle name="SvsHdrCrtStart" xfId="24" xr:uid="{00000000-0005-0000-0000-000020000000}"/>
    <cellStyle name="SvsHdrFin" xfId="22" xr:uid="{00000000-0005-0000-0000-000021000000}"/>
    <cellStyle name="SvsHdrFinCurYear" xfId="9" xr:uid="{00000000-0005-0000-0000-000022000000}"/>
    <cellStyle name="SvsHdrFinsalt" xfId="8" xr:uid="{00000000-0005-0000-0000-000023000000}"/>
    <cellStyle name="SvsHdrFinSum" xfId="23" xr:uid="{00000000-0005-0000-0000-000024000000}"/>
    <cellStyle name="SvsHdrFinTitle" xfId="10" xr:uid="{00000000-0005-0000-0000-000025000000}"/>
    <cellStyle name="SvsHdrFinUom" xfId="26" xr:uid="{00000000-0005-0000-0000-000026000000}"/>
    <cellStyle name="SvsHdrLeaf" xfId="6" xr:uid="{00000000-0005-0000-0000-000027000000}"/>
    <cellStyle name="SvsHdrLeafDesc" xfId="20" xr:uid="{00000000-0005-0000-0000-000028000000}"/>
    <cellStyle name="SvsHdrLeafName" xfId="19" xr:uid="{00000000-0005-0000-0000-000029000000}"/>
    <cellStyle name="SvsHdrLeafNr" xfId="18" xr:uid="{00000000-0005-0000-0000-00002A000000}"/>
    <cellStyle name="SvsHdrLevelName1" xfId="4" xr:uid="{00000000-0005-0000-0000-00002B000000}"/>
    <cellStyle name="SvsHdrLevelName2" xfId="5" xr:uid="{00000000-0005-0000-0000-00002C000000}"/>
    <cellStyle name="SvsHdrPeriod" xfId="7" xr:uid="{00000000-0005-0000-0000-00002D000000}"/>
    <cellStyle name="SvsHdrPeriodDates" xfId="21" xr:uid="{00000000-0005-0000-0000-00002E000000}"/>
    <cellStyle name="SvsHdrRespDoer" xfId="17" xr:uid="{00000000-0005-0000-0000-00002F000000}"/>
    <cellStyle name="SvsHdrRespHdr" xfId="12" xr:uid="{00000000-0005-0000-0000-000030000000}"/>
    <cellStyle name="SvsHdrRespOwner" xfId="16" xr:uid="{00000000-0005-0000-0000-000031000000}"/>
    <cellStyle name="SvsHdrRespOwnerIns" xfId="28" xr:uid="{00000000-0005-0000-0000-000032000000}"/>
    <cellStyle name="SvsHeader" xfId="3" xr:uid="{00000000-0005-0000-0000-000033000000}"/>
  </cellStyles>
  <dxfs count="0"/>
  <tableStyles count="0" defaultTableStyle="TableStyleMedium2" defaultPivotStyle="PivotStyleLight16"/>
  <colors>
    <mruColors>
      <color rgb="FFFF66FF"/>
      <color rgb="FFFFFF66"/>
      <color rgb="FFFFFF99"/>
      <color rgb="FFFFCC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03C9F-2875-4490-ABBF-051841BA4613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7"/>
  <sheetViews>
    <sheetView tabSelected="1" zoomScaleNormal="100" workbookViewId="0">
      <selection activeCell="N2" sqref="N2"/>
    </sheetView>
  </sheetViews>
  <sheetFormatPr defaultColWidth="9.33203125" defaultRowHeight="10.199999999999999" x14ac:dyDescent="0.3"/>
  <cols>
    <col min="1" max="1" width="6.5546875" style="1" customWidth="1"/>
    <col min="2" max="2" width="10.44140625" style="1" customWidth="1"/>
    <col min="3" max="3" width="11.44140625" style="1" customWidth="1"/>
    <col min="4" max="4" width="28.33203125" style="1" customWidth="1"/>
    <col min="5" max="5" width="11.6640625" style="1" customWidth="1"/>
    <col min="6" max="6" width="11.33203125" style="1" customWidth="1"/>
    <col min="7" max="7" width="13.33203125" style="1" customWidth="1"/>
    <col min="8" max="8" width="10.6640625" style="1" customWidth="1"/>
    <col min="9" max="9" width="11.44140625" style="1" customWidth="1"/>
    <col min="10" max="10" width="10.5546875" style="1" customWidth="1"/>
    <col min="11" max="11" width="17.44140625" style="1" customWidth="1"/>
    <col min="12" max="12" width="20.109375" style="1" customWidth="1"/>
    <col min="13" max="13" width="9.33203125" style="1"/>
    <col min="14" max="14" width="14.5546875" style="1" customWidth="1"/>
    <col min="15" max="16384" width="9.33203125" style="1"/>
  </cols>
  <sheetData>
    <row r="1" spans="1:14" x14ac:dyDescent="0.3">
      <c r="I1" s="32"/>
      <c r="J1" s="32"/>
      <c r="K1" s="32"/>
      <c r="L1" s="32"/>
      <c r="M1" s="32"/>
      <c r="N1" s="32"/>
    </row>
    <row r="2" spans="1:14" ht="61.5" customHeight="1" x14ac:dyDescent="0.3">
      <c r="H2" s="64"/>
      <c r="I2" s="64"/>
      <c r="N2" s="33" t="s">
        <v>215</v>
      </c>
    </row>
    <row r="3" spans="1:14" ht="15.75" customHeight="1" x14ac:dyDescent="0.3"/>
    <row r="4" spans="1:14" ht="15.75" customHeight="1" x14ac:dyDescent="0.3"/>
    <row r="5" spans="1:14" ht="14.25" customHeight="1" x14ac:dyDescent="0.3"/>
    <row r="6" spans="1:14" ht="10.199999999999999" customHeight="1" x14ac:dyDescent="0.3">
      <c r="A6" s="67" t="s">
        <v>214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15" customHeigh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13.2" customHeight="1" x14ac:dyDescent="0.3">
      <c r="A8" s="3"/>
      <c r="B8" s="3"/>
      <c r="C8" s="2"/>
      <c r="D8" s="2"/>
      <c r="E8" s="2"/>
      <c r="F8" s="2"/>
      <c r="G8" s="2"/>
      <c r="H8" s="2"/>
      <c r="I8" s="2"/>
    </row>
    <row r="10" spans="1:14" ht="16.2" customHeight="1" x14ac:dyDescent="0.3">
      <c r="A10" s="46" t="s">
        <v>0</v>
      </c>
      <c r="B10" s="47" t="s">
        <v>1</v>
      </c>
      <c r="C10" s="48" t="s">
        <v>2</v>
      </c>
      <c r="D10" s="48"/>
      <c r="E10" s="65" t="s">
        <v>3</v>
      </c>
      <c r="F10" s="59" t="s">
        <v>4</v>
      </c>
      <c r="G10" s="58" t="s">
        <v>5</v>
      </c>
      <c r="H10" s="58" t="s">
        <v>6</v>
      </c>
      <c r="I10" s="58" t="s">
        <v>7</v>
      </c>
      <c r="J10" s="72" t="s">
        <v>8</v>
      </c>
      <c r="K10" s="72" t="s">
        <v>9</v>
      </c>
      <c r="L10" s="72"/>
      <c r="M10" s="72"/>
      <c r="N10" s="72"/>
    </row>
    <row r="11" spans="1:14" ht="19.2" customHeight="1" x14ac:dyDescent="0.3">
      <c r="A11" s="46"/>
      <c r="B11" s="47"/>
      <c r="C11" s="48"/>
      <c r="D11" s="48"/>
      <c r="E11" s="65"/>
      <c r="F11" s="59"/>
      <c r="G11" s="58"/>
      <c r="H11" s="58"/>
      <c r="I11" s="58"/>
      <c r="J11" s="72"/>
      <c r="K11" s="72"/>
      <c r="L11" s="72"/>
      <c r="M11" s="72"/>
      <c r="N11" s="72"/>
    </row>
    <row r="12" spans="1:14" ht="32.4" customHeight="1" x14ac:dyDescent="0.3">
      <c r="A12" s="46"/>
      <c r="B12" s="47"/>
      <c r="C12" s="60" t="s">
        <v>10</v>
      </c>
      <c r="D12" s="61" t="s">
        <v>11</v>
      </c>
      <c r="E12" s="65"/>
      <c r="F12" s="59"/>
      <c r="G12" s="58"/>
      <c r="H12" s="58"/>
      <c r="I12" s="58"/>
      <c r="J12" s="72"/>
      <c r="K12" s="72"/>
      <c r="L12" s="72"/>
      <c r="M12" s="72"/>
      <c r="N12" s="72"/>
    </row>
    <row r="13" spans="1:14" ht="30" customHeight="1" x14ac:dyDescent="0.3">
      <c r="A13" s="46"/>
      <c r="B13" s="47"/>
      <c r="C13" s="60"/>
      <c r="D13" s="61"/>
      <c r="E13" s="65"/>
      <c r="F13" s="59"/>
      <c r="G13" s="22" t="s">
        <v>12</v>
      </c>
      <c r="H13" s="22" t="s">
        <v>12</v>
      </c>
      <c r="I13" s="22" t="s">
        <v>12</v>
      </c>
      <c r="J13" s="72"/>
      <c r="K13" s="21" t="s">
        <v>13</v>
      </c>
      <c r="L13" s="21" t="s">
        <v>14</v>
      </c>
      <c r="M13" s="21" t="s">
        <v>15</v>
      </c>
      <c r="N13" s="21" t="s">
        <v>16</v>
      </c>
    </row>
    <row r="14" spans="1:14" x14ac:dyDescent="0.3">
      <c r="A14" s="23">
        <v>1</v>
      </c>
      <c r="B14" s="23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3">
        <v>11</v>
      </c>
      <c r="L14" s="23">
        <v>12</v>
      </c>
      <c r="M14" s="23">
        <v>13</v>
      </c>
      <c r="N14" s="23">
        <v>14</v>
      </c>
    </row>
    <row r="15" spans="1:14" ht="37.950000000000003" customHeight="1" x14ac:dyDescent="0.3">
      <c r="A15" s="68" t="s">
        <v>17</v>
      </c>
      <c r="B15" s="51" t="s">
        <v>18</v>
      </c>
      <c r="C15" s="11" t="s">
        <v>19</v>
      </c>
      <c r="D15" s="12" t="s">
        <v>20</v>
      </c>
      <c r="E15" s="11" t="s">
        <v>21</v>
      </c>
      <c r="F15" s="35" t="s">
        <v>22</v>
      </c>
      <c r="G15" s="14">
        <v>2007.4</v>
      </c>
      <c r="H15" s="15">
        <v>2141.1</v>
      </c>
      <c r="I15" s="15">
        <v>2140.85</v>
      </c>
      <c r="J15" s="37">
        <f>I15*100/H15</f>
        <v>99.988323758815568</v>
      </c>
      <c r="K15" s="24" t="s">
        <v>23</v>
      </c>
      <c r="L15" s="24" t="s">
        <v>24</v>
      </c>
      <c r="M15" s="24">
        <v>8361</v>
      </c>
      <c r="N15" s="40">
        <v>8452</v>
      </c>
    </row>
    <row r="16" spans="1:14" ht="20.399999999999999" x14ac:dyDescent="0.3">
      <c r="A16" s="68"/>
      <c r="B16" s="52"/>
      <c r="C16" s="11" t="s">
        <v>25</v>
      </c>
      <c r="D16" s="12" t="s">
        <v>26</v>
      </c>
      <c r="E16" s="11" t="s">
        <v>21</v>
      </c>
      <c r="F16" s="35" t="s">
        <v>27</v>
      </c>
      <c r="G16" s="14">
        <v>941.2</v>
      </c>
      <c r="H16" s="14">
        <v>941.2</v>
      </c>
      <c r="I16" s="14">
        <v>918.08</v>
      </c>
      <c r="J16" s="37">
        <f t="shared" ref="J16:J61" si="0">I16*100/H16</f>
        <v>97.543561410964728</v>
      </c>
      <c r="K16" s="24" t="s">
        <v>28</v>
      </c>
      <c r="L16" s="24" t="s">
        <v>29</v>
      </c>
      <c r="M16" s="24">
        <v>2800</v>
      </c>
      <c r="N16" s="40">
        <v>4552</v>
      </c>
    </row>
    <row r="17" spans="1:14" ht="37.200000000000003" customHeight="1" x14ac:dyDescent="0.3">
      <c r="A17" s="68"/>
      <c r="B17" s="52"/>
      <c r="C17" s="16" t="s">
        <v>30</v>
      </c>
      <c r="D17" s="17" t="s">
        <v>31</v>
      </c>
      <c r="E17" s="11" t="s">
        <v>32</v>
      </c>
      <c r="F17" s="16" t="s">
        <v>33</v>
      </c>
      <c r="G17" s="19">
        <v>20.9</v>
      </c>
      <c r="H17" s="19">
        <v>1</v>
      </c>
      <c r="I17" s="19">
        <v>1</v>
      </c>
      <c r="J17" s="37">
        <f t="shared" si="0"/>
        <v>100</v>
      </c>
      <c r="K17" s="24" t="s">
        <v>34</v>
      </c>
      <c r="L17" s="24" t="s">
        <v>35</v>
      </c>
      <c r="M17" s="24">
        <v>1</v>
      </c>
      <c r="N17" s="40">
        <v>1</v>
      </c>
    </row>
    <row r="18" spans="1:14" ht="25.95" customHeight="1" x14ac:dyDescent="0.3">
      <c r="A18" s="68"/>
      <c r="B18" s="52"/>
      <c r="C18" s="11" t="s">
        <v>36</v>
      </c>
      <c r="D18" s="12" t="s">
        <v>37</v>
      </c>
      <c r="E18" s="11" t="s">
        <v>38</v>
      </c>
      <c r="F18" s="11" t="s">
        <v>22</v>
      </c>
      <c r="G18" s="14">
        <v>515</v>
      </c>
      <c r="H18" s="14">
        <v>0</v>
      </c>
      <c r="I18" s="14">
        <v>0</v>
      </c>
      <c r="J18" s="37">
        <v>0</v>
      </c>
      <c r="K18" s="24" t="s">
        <v>39</v>
      </c>
      <c r="L18" s="24" t="s">
        <v>40</v>
      </c>
      <c r="M18" s="24">
        <v>1</v>
      </c>
      <c r="N18" s="40">
        <v>1</v>
      </c>
    </row>
    <row r="19" spans="1:14" ht="30.6" x14ac:dyDescent="0.3">
      <c r="A19" s="68"/>
      <c r="B19" s="52"/>
      <c r="C19" s="11" t="s">
        <v>41</v>
      </c>
      <c r="D19" s="12" t="s">
        <v>42</v>
      </c>
      <c r="E19" s="11" t="s">
        <v>43</v>
      </c>
      <c r="F19" s="11" t="s">
        <v>44</v>
      </c>
      <c r="G19" s="14">
        <v>0</v>
      </c>
      <c r="H19" s="14">
        <v>0</v>
      </c>
      <c r="I19" s="14">
        <v>0</v>
      </c>
      <c r="J19" s="37">
        <v>0</v>
      </c>
      <c r="K19" s="24" t="s">
        <v>45</v>
      </c>
      <c r="L19" s="24" t="s">
        <v>40</v>
      </c>
      <c r="M19" s="24">
        <v>0</v>
      </c>
      <c r="N19" s="40">
        <v>0</v>
      </c>
    </row>
    <row r="20" spans="1:14" ht="20.399999999999999" x14ac:dyDescent="0.3">
      <c r="A20" s="68"/>
      <c r="B20" s="52"/>
      <c r="C20" s="11" t="s">
        <v>46</v>
      </c>
      <c r="D20" s="12" t="s">
        <v>47</v>
      </c>
      <c r="E20" s="11" t="s">
        <v>21</v>
      </c>
      <c r="F20" s="11" t="s">
        <v>48</v>
      </c>
      <c r="G20" s="15">
        <v>2496</v>
      </c>
      <c r="H20" s="15">
        <v>2496</v>
      </c>
      <c r="I20" s="15">
        <v>2299.11</v>
      </c>
      <c r="J20" s="37">
        <f t="shared" si="0"/>
        <v>92.11177884615384</v>
      </c>
      <c r="K20" s="24" t="s">
        <v>49</v>
      </c>
      <c r="L20" s="24" t="s">
        <v>50</v>
      </c>
      <c r="M20" s="24">
        <v>420</v>
      </c>
      <c r="N20" s="40">
        <v>763</v>
      </c>
    </row>
    <row r="21" spans="1:14" ht="20.399999999999999" x14ac:dyDescent="0.3">
      <c r="A21" s="68"/>
      <c r="B21" s="52"/>
      <c r="C21" s="11" t="s">
        <v>51</v>
      </c>
      <c r="D21" s="12" t="s">
        <v>52</v>
      </c>
      <c r="E21" s="11" t="s">
        <v>21</v>
      </c>
      <c r="F21" s="11" t="s">
        <v>53</v>
      </c>
      <c r="G21" s="15">
        <v>133.69999999999999</v>
      </c>
      <c r="H21" s="15">
        <v>0</v>
      </c>
      <c r="I21" s="15">
        <v>0</v>
      </c>
      <c r="J21" s="37">
        <v>0</v>
      </c>
      <c r="K21" s="24" t="s">
        <v>54</v>
      </c>
      <c r="L21" s="24" t="s">
        <v>55</v>
      </c>
      <c r="M21" s="24">
        <v>14446</v>
      </c>
      <c r="N21" s="40">
        <v>15421</v>
      </c>
    </row>
    <row r="22" spans="1:14" ht="20.399999999999999" x14ac:dyDescent="0.3">
      <c r="A22" s="68"/>
      <c r="B22" s="52"/>
      <c r="C22" s="11" t="s">
        <v>56</v>
      </c>
      <c r="D22" s="12" t="s">
        <v>57</v>
      </c>
      <c r="E22" s="11" t="s">
        <v>58</v>
      </c>
      <c r="F22" s="11" t="s">
        <v>44</v>
      </c>
      <c r="G22" s="15">
        <v>45</v>
      </c>
      <c r="H22" s="15">
        <v>45</v>
      </c>
      <c r="I22" s="15">
        <v>0</v>
      </c>
      <c r="J22" s="37">
        <f t="shared" si="0"/>
        <v>0</v>
      </c>
      <c r="K22" s="24" t="s">
        <v>59</v>
      </c>
      <c r="L22" s="24" t="s">
        <v>40</v>
      </c>
      <c r="M22" s="24">
        <v>0</v>
      </c>
      <c r="N22" s="40">
        <v>0</v>
      </c>
    </row>
    <row r="23" spans="1:14" ht="20.399999999999999" x14ac:dyDescent="0.3">
      <c r="A23" s="68"/>
      <c r="B23" s="52"/>
      <c r="C23" s="11" t="s">
        <v>60</v>
      </c>
      <c r="D23" s="12" t="s">
        <v>61</v>
      </c>
      <c r="E23" s="11" t="s">
        <v>21</v>
      </c>
      <c r="F23" s="11" t="s">
        <v>48</v>
      </c>
      <c r="G23" s="15">
        <v>2215</v>
      </c>
      <c r="H23" s="15">
        <v>2730</v>
      </c>
      <c r="I23" s="15">
        <v>2586.81</v>
      </c>
      <c r="J23" s="37">
        <f t="shared" si="0"/>
        <v>94.754945054945054</v>
      </c>
      <c r="K23" s="24" t="s">
        <v>62</v>
      </c>
      <c r="L23" s="24" t="s">
        <v>50</v>
      </c>
      <c r="M23" s="24">
        <v>390</v>
      </c>
      <c r="N23" s="40">
        <v>416</v>
      </c>
    </row>
    <row r="24" spans="1:14" x14ac:dyDescent="0.3">
      <c r="A24" s="68"/>
      <c r="B24" s="52"/>
      <c r="C24" s="53" t="s">
        <v>63</v>
      </c>
      <c r="D24" s="54" t="s">
        <v>64</v>
      </c>
      <c r="E24" s="53" t="s">
        <v>21</v>
      </c>
      <c r="F24" s="53" t="s">
        <v>48</v>
      </c>
      <c r="G24" s="66">
        <v>373.9</v>
      </c>
      <c r="H24" s="66">
        <v>373.9</v>
      </c>
      <c r="I24" s="66">
        <v>368.6</v>
      </c>
      <c r="J24" s="70">
        <f t="shared" si="0"/>
        <v>98.582508692163685</v>
      </c>
      <c r="K24" s="24" t="s">
        <v>65</v>
      </c>
      <c r="L24" s="24" t="s">
        <v>50</v>
      </c>
      <c r="M24" s="24">
        <v>122</v>
      </c>
      <c r="N24" s="40">
        <v>165</v>
      </c>
    </row>
    <row r="25" spans="1:14" x14ac:dyDescent="0.3">
      <c r="A25" s="68"/>
      <c r="B25" s="52"/>
      <c r="C25" s="53"/>
      <c r="D25" s="54"/>
      <c r="E25" s="50"/>
      <c r="F25" s="53"/>
      <c r="G25" s="66"/>
      <c r="H25" s="66"/>
      <c r="I25" s="66"/>
      <c r="J25" s="70" t="e">
        <f t="shared" si="0"/>
        <v>#DIV/0!</v>
      </c>
      <c r="K25" s="24" t="s">
        <v>66</v>
      </c>
      <c r="L25" s="24" t="s">
        <v>67</v>
      </c>
      <c r="M25" s="24">
        <v>11000</v>
      </c>
      <c r="N25" s="40">
        <v>21200</v>
      </c>
    </row>
    <row r="26" spans="1:14" ht="30.6" x14ac:dyDescent="0.3">
      <c r="A26" s="68"/>
      <c r="B26" s="52"/>
      <c r="C26" s="11" t="s">
        <v>68</v>
      </c>
      <c r="D26" s="12" t="s">
        <v>69</v>
      </c>
      <c r="E26" s="11" t="s">
        <v>70</v>
      </c>
      <c r="F26" s="11" t="s">
        <v>22</v>
      </c>
      <c r="G26" s="14">
        <v>638.79999999999995</v>
      </c>
      <c r="H26" s="14">
        <v>488.8</v>
      </c>
      <c r="I26" s="14">
        <v>477.06</v>
      </c>
      <c r="J26" s="37">
        <f t="shared" si="0"/>
        <v>97.598199672667761</v>
      </c>
      <c r="K26" s="24" t="s">
        <v>71</v>
      </c>
      <c r="L26" s="24" t="s">
        <v>72</v>
      </c>
      <c r="M26" s="24">
        <v>1</v>
      </c>
      <c r="N26" s="40">
        <v>0</v>
      </c>
    </row>
    <row r="27" spans="1:14" ht="20.399999999999999" x14ac:dyDescent="0.3">
      <c r="A27" s="68"/>
      <c r="B27" s="52"/>
      <c r="C27" s="11" t="s">
        <v>73</v>
      </c>
      <c r="D27" s="12" t="s">
        <v>74</v>
      </c>
      <c r="E27" s="11" t="s">
        <v>75</v>
      </c>
      <c r="F27" s="11" t="s">
        <v>44</v>
      </c>
      <c r="G27" s="15">
        <v>0</v>
      </c>
      <c r="H27" s="15">
        <v>0</v>
      </c>
      <c r="I27" s="15">
        <v>0</v>
      </c>
      <c r="J27" s="37">
        <v>0</v>
      </c>
      <c r="K27" s="24" t="s">
        <v>76</v>
      </c>
      <c r="L27" s="24" t="s">
        <v>77</v>
      </c>
      <c r="M27" s="24">
        <v>0</v>
      </c>
      <c r="N27" s="40">
        <v>0</v>
      </c>
    </row>
    <row r="28" spans="1:14" ht="20.399999999999999" x14ac:dyDescent="0.25">
      <c r="A28" s="68"/>
      <c r="B28" s="52"/>
      <c r="C28" s="11" t="s">
        <v>78</v>
      </c>
      <c r="D28" s="25" t="s">
        <v>79</v>
      </c>
      <c r="E28" s="11" t="s">
        <v>21</v>
      </c>
      <c r="F28" s="11" t="s">
        <v>44</v>
      </c>
      <c r="G28" s="14">
        <v>100</v>
      </c>
      <c r="H28" s="14">
        <v>119.9</v>
      </c>
      <c r="I28" s="14">
        <v>117.17</v>
      </c>
      <c r="J28" s="37">
        <f t="shared" si="0"/>
        <v>97.723102585487908</v>
      </c>
      <c r="K28" s="24" t="s">
        <v>80</v>
      </c>
      <c r="L28" s="24" t="s">
        <v>81</v>
      </c>
      <c r="M28" s="24">
        <v>23</v>
      </c>
      <c r="N28" s="40">
        <v>60</v>
      </c>
    </row>
    <row r="29" spans="1:14" ht="20.399999999999999" x14ac:dyDescent="0.3">
      <c r="A29" s="68"/>
      <c r="B29" s="52"/>
      <c r="C29" s="53" t="s">
        <v>82</v>
      </c>
      <c r="D29" s="54" t="s">
        <v>83</v>
      </c>
      <c r="E29" s="53" t="s">
        <v>21</v>
      </c>
      <c r="F29" s="53" t="s">
        <v>44</v>
      </c>
      <c r="G29" s="66">
        <v>810.7</v>
      </c>
      <c r="H29" s="66">
        <v>810.7</v>
      </c>
      <c r="I29" s="66">
        <v>808.8</v>
      </c>
      <c r="J29" s="70">
        <f t="shared" si="0"/>
        <v>99.765634636733679</v>
      </c>
      <c r="K29" s="24" t="s">
        <v>84</v>
      </c>
      <c r="L29" s="24" t="s">
        <v>85</v>
      </c>
      <c r="M29" s="24">
        <v>70</v>
      </c>
      <c r="N29" s="40">
        <f>9+11+4+7+5+18+19+25</f>
        <v>98</v>
      </c>
    </row>
    <row r="30" spans="1:14" s="5" customFormat="1" x14ac:dyDescent="0.3">
      <c r="A30" s="68"/>
      <c r="B30" s="52"/>
      <c r="C30" s="53"/>
      <c r="D30" s="54"/>
      <c r="E30" s="53"/>
      <c r="F30" s="53"/>
      <c r="G30" s="66"/>
      <c r="H30" s="66"/>
      <c r="I30" s="66"/>
      <c r="J30" s="70" t="e">
        <f t="shared" si="0"/>
        <v>#DIV/0!</v>
      </c>
      <c r="K30" s="24" t="s">
        <v>86</v>
      </c>
      <c r="L30" s="24" t="s">
        <v>87</v>
      </c>
      <c r="M30" s="24">
        <v>25</v>
      </c>
      <c r="N30" s="41">
        <v>32</v>
      </c>
    </row>
    <row r="31" spans="1:14" s="5" customFormat="1" ht="30.6" x14ac:dyDescent="0.3">
      <c r="A31" s="68"/>
      <c r="B31" s="52"/>
      <c r="C31" s="11" t="s">
        <v>88</v>
      </c>
      <c r="D31" s="12" t="s">
        <v>89</v>
      </c>
      <c r="E31" s="11" t="s">
        <v>90</v>
      </c>
      <c r="F31" s="11" t="s">
        <v>33</v>
      </c>
      <c r="G31" s="14">
        <v>0</v>
      </c>
      <c r="H31" s="14">
        <v>0</v>
      </c>
      <c r="I31" s="14">
        <v>0</v>
      </c>
      <c r="J31" s="38">
        <v>0</v>
      </c>
      <c r="K31" s="24" t="s">
        <v>91</v>
      </c>
      <c r="L31" s="24" t="s">
        <v>77</v>
      </c>
      <c r="M31" s="24">
        <v>0</v>
      </c>
      <c r="N31" s="41">
        <v>0</v>
      </c>
    </row>
    <row r="32" spans="1:14" s="5" customFormat="1" ht="20.399999999999999" x14ac:dyDescent="0.3">
      <c r="A32" s="68"/>
      <c r="B32" s="52"/>
      <c r="C32" s="11" t="s">
        <v>92</v>
      </c>
      <c r="D32" s="12" t="s">
        <v>93</v>
      </c>
      <c r="E32" s="11" t="s">
        <v>90</v>
      </c>
      <c r="F32" s="11" t="s">
        <v>44</v>
      </c>
      <c r="G32" s="14">
        <v>0</v>
      </c>
      <c r="H32" s="14">
        <v>0</v>
      </c>
      <c r="I32" s="14">
        <v>0</v>
      </c>
      <c r="J32" s="38">
        <v>0</v>
      </c>
      <c r="K32" s="24" t="s">
        <v>94</v>
      </c>
      <c r="L32" s="24" t="s">
        <v>77</v>
      </c>
      <c r="M32" s="24">
        <v>0</v>
      </c>
      <c r="N32" s="41">
        <v>0</v>
      </c>
    </row>
    <row r="33" spans="1:14" s="5" customFormat="1" ht="20.399999999999999" x14ac:dyDescent="0.3">
      <c r="A33" s="68"/>
      <c r="B33" s="52"/>
      <c r="C33" s="11" t="s">
        <v>95</v>
      </c>
      <c r="D33" s="12" t="s">
        <v>96</v>
      </c>
      <c r="E33" s="11" t="s">
        <v>90</v>
      </c>
      <c r="F33" s="11" t="s">
        <v>44</v>
      </c>
      <c r="G33" s="14">
        <v>0</v>
      </c>
      <c r="H33" s="14">
        <v>0</v>
      </c>
      <c r="I33" s="14">
        <v>0</v>
      </c>
      <c r="J33" s="38">
        <v>0</v>
      </c>
      <c r="K33" s="24" t="s">
        <v>97</v>
      </c>
      <c r="L33" s="24" t="s">
        <v>77</v>
      </c>
      <c r="M33" s="24">
        <v>0</v>
      </c>
      <c r="N33" s="41">
        <v>0</v>
      </c>
    </row>
    <row r="34" spans="1:14" s="5" customFormat="1" ht="20.399999999999999" x14ac:dyDescent="0.3">
      <c r="A34" s="68"/>
      <c r="B34" s="52"/>
      <c r="C34" s="11" t="s">
        <v>98</v>
      </c>
      <c r="D34" s="12" t="s">
        <v>99</v>
      </c>
      <c r="E34" s="11" t="s">
        <v>100</v>
      </c>
      <c r="F34" s="11" t="s">
        <v>44</v>
      </c>
      <c r="G34" s="14">
        <v>0</v>
      </c>
      <c r="H34" s="14">
        <v>0</v>
      </c>
      <c r="I34" s="14">
        <v>0</v>
      </c>
      <c r="J34" s="38">
        <v>0</v>
      </c>
      <c r="K34" s="24" t="s">
        <v>101</v>
      </c>
      <c r="L34" s="24" t="s">
        <v>77</v>
      </c>
      <c r="M34" s="24">
        <v>0</v>
      </c>
      <c r="N34" s="41">
        <v>0</v>
      </c>
    </row>
    <row r="35" spans="1:14" s="5" customFormat="1" ht="25.2" customHeight="1" x14ac:dyDescent="0.3">
      <c r="A35" s="68"/>
      <c r="B35" s="52"/>
      <c r="C35" s="11" t="s">
        <v>102</v>
      </c>
      <c r="D35" s="13" t="s">
        <v>103</v>
      </c>
      <c r="E35" s="35" t="s">
        <v>104</v>
      </c>
      <c r="F35" s="35" t="s">
        <v>44</v>
      </c>
      <c r="G35" s="14">
        <v>0.9</v>
      </c>
      <c r="H35" s="14">
        <v>0</v>
      </c>
      <c r="I35" s="14">
        <v>0</v>
      </c>
      <c r="J35" s="38">
        <v>0</v>
      </c>
      <c r="K35" s="24" t="s">
        <v>105</v>
      </c>
      <c r="L35" s="24" t="s">
        <v>106</v>
      </c>
      <c r="M35" s="24">
        <v>0</v>
      </c>
      <c r="N35" s="41">
        <v>0</v>
      </c>
    </row>
    <row r="36" spans="1:14" s="5" customFormat="1" ht="35.4" customHeight="1" x14ac:dyDescent="0.3">
      <c r="A36" s="68"/>
      <c r="B36" s="52"/>
      <c r="C36" s="11" t="s">
        <v>107</v>
      </c>
      <c r="D36" s="13" t="s">
        <v>108</v>
      </c>
      <c r="E36" s="35" t="s">
        <v>21</v>
      </c>
      <c r="F36" s="35" t="s">
        <v>44</v>
      </c>
      <c r="G36" s="14">
        <v>500</v>
      </c>
      <c r="H36" s="14">
        <v>500</v>
      </c>
      <c r="I36" s="14">
        <v>500</v>
      </c>
      <c r="J36" s="38">
        <f t="shared" si="0"/>
        <v>100</v>
      </c>
      <c r="K36" s="24" t="s">
        <v>109</v>
      </c>
      <c r="L36" s="24" t="s">
        <v>110</v>
      </c>
      <c r="M36" s="24">
        <v>7</v>
      </c>
      <c r="N36" s="41">
        <v>0</v>
      </c>
    </row>
    <row r="37" spans="1:14" s="5" customFormat="1" ht="35.4" customHeight="1" x14ac:dyDescent="0.3">
      <c r="A37" s="68"/>
      <c r="B37" s="52"/>
      <c r="C37" s="11" t="s">
        <v>111</v>
      </c>
      <c r="D37" s="13" t="s">
        <v>112</v>
      </c>
      <c r="E37" s="35" t="s">
        <v>113</v>
      </c>
      <c r="F37" s="35" t="s">
        <v>44</v>
      </c>
      <c r="G37" s="14">
        <v>0</v>
      </c>
      <c r="H37" s="14">
        <v>0</v>
      </c>
      <c r="I37" s="14">
        <v>0</v>
      </c>
      <c r="J37" s="38">
        <v>0</v>
      </c>
      <c r="K37" s="24" t="s">
        <v>114</v>
      </c>
      <c r="L37" s="24" t="s">
        <v>115</v>
      </c>
      <c r="M37" s="24">
        <v>0</v>
      </c>
      <c r="N37" s="41">
        <v>0</v>
      </c>
    </row>
    <row r="38" spans="1:14" ht="30.6" x14ac:dyDescent="0.3">
      <c r="A38" s="68"/>
      <c r="B38" s="52"/>
      <c r="C38" s="57" t="s">
        <v>116</v>
      </c>
      <c r="D38" s="57"/>
      <c r="E38" s="57"/>
      <c r="F38" s="57"/>
      <c r="G38" s="62">
        <f>SUM(G15:G37)</f>
        <v>10798.5</v>
      </c>
      <c r="H38" s="62">
        <f t="shared" ref="H38:I38" si="1">SUM(H15:H37)</f>
        <v>10647.599999999999</v>
      </c>
      <c r="I38" s="62">
        <f t="shared" si="1"/>
        <v>10217.48</v>
      </c>
      <c r="J38" s="62">
        <f t="shared" si="0"/>
        <v>95.960404222547822</v>
      </c>
      <c r="K38" s="34" t="s">
        <v>117</v>
      </c>
      <c r="L38" s="34" t="s">
        <v>118</v>
      </c>
      <c r="M38" s="7">
        <v>90</v>
      </c>
      <c r="N38" s="45">
        <v>71</v>
      </c>
    </row>
    <row r="39" spans="1:14" ht="30.6" x14ac:dyDescent="0.3">
      <c r="A39" s="68"/>
      <c r="B39" s="52"/>
      <c r="C39" s="57"/>
      <c r="D39" s="57"/>
      <c r="E39" s="57"/>
      <c r="F39" s="57"/>
      <c r="G39" s="62"/>
      <c r="H39" s="62"/>
      <c r="I39" s="62"/>
      <c r="J39" s="62" t="e">
        <f t="shared" si="0"/>
        <v>#DIV/0!</v>
      </c>
      <c r="K39" s="34" t="s">
        <v>119</v>
      </c>
      <c r="L39" s="34" t="s">
        <v>120</v>
      </c>
      <c r="M39" s="7" t="s">
        <v>121</v>
      </c>
      <c r="N39" s="45">
        <v>16</v>
      </c>
    </row>
    <row r="40" spans="1:14" ht="30.6" x14ac:dyDescent="0.3">
      <c r="A40" s="68"/>
      <c r="B40" s="52"/>
      <c r="C40" s="57"/>
      <c r="D40" s="57"/>
      <c r="E40" s="57"/>
      <c r="F40" s="57"/>
      <c r="G40" s="62"/>
      <c r="H40" s="62"/>
      <c r="I40" s="62"/>
      <c r="J40" s="62" t="e">
        <f t="shared" si="0"/>
        <v>#DIV/0!</v>
      </c>
      <c r="K40" s="34" t="s">
        <v>122</v>
      </c>
      <c r="L40" s="34" t="s">
        <v>123</v>
      </c>
      <c r="M40" s="7">
        <v>8000</v>
      </c>
      <c r="N40" s="45">
        <v>10831</v>
      </c>
    </row>
    <row r="41" spans="1:14" ht="20.399999999999999" x14ac:dyDescent="0.3">
      <c r="A41" s="68"/>
      <c r="B41" s="51" t="s">
        <v>124</v>
      </c>
      <c r="C41" s="11" t="s">
        <v>125</v>
      </c>
      <c r="D41" s="12" t="s">
        <v>126</v>
      </c>
      <c r="E41" s="11" t="s">
        <v>127</v>
      </c>
      <c r="F41" s="11" t="s">
        <v>22</v>
      </c>
      <c r="G41" s="14">
        <v>30</v>
      </c>
      <c r="H41" s="14">
        <v>30</v>
      </c>
      <c r="I41" s="14">
        <v>0</v>
      </c>
      <c r="J41" s="37">
        <f t="shared" si="0"/>
        <v>0</v>
      </c>
      <c r="K41" s="24" t="s">
        <v>128</v>
      </c>
      <c r="L41" s="24" t="s">
        <v>129</v>
      </c>
      <c r="M41" s="24">
        <v>0</v>
      </c>
      <c r="N41" s="40">
        <v>0</v>
      </c>
    </row>
    <row r="42" spans="1:14" ht="30.6" x14ac:dyDescent="0.3">
      <c r="A42" s="68"/>
      <c r="B42" s="51"/>
      <c r="C42" s="11" t="s">
        <v>130</v>
      </c>
      <c r="D42" s="12" t="s">
        <v>131</v>
      </c>
      <c r="E42" s="26" t="s">
        <v>100</v>
      </c>
      <c r="F42" s="11" t="s">
        <v>44</v>
      </c>
      <c r="G42" s="14">
        <v>1400</v>
      </c>
      <c r="H42" s="14">
        <v>1366</v>
      </c>
      <c r="I42" s="14">
        <v>1342</v>
      </c>
      <c r="J42" s="37">
        <f t="shared" si="0"/>
        <v>98.243045387994144</v>
      </c>
      <c r="K42" s="24" t="s">
        <v>132</v>
      </c>
      <c r="L42" s="24" t="s">
        <v>133</v>
      </c>
      <c r="M42" s="24">
        <v>0</v>
      </c>
      <c r="N42" s="40">
        <v>0</v>
      </c>
    </row>
    <row r="43" spans="1:14" ht="30.6" x14ac:dyDescent="0.3">
      <c r="A43" s="68"/>
      <c r="B43" s="51"/>
      <c r="C43" s="16" t="s">
        <v>134</v>
      </c>
      <c r="D43" s="17" t="s">
        <v>135</v>
      </c>
      <c r="E43" s="26" t="s">
        <v>136</v>
      </c>
      <c r="F43" s="16" t="s">
        <v>44</v>
      </c>
      <c r="G43" s="19">
        <v>608.9</v>
      </c>
      <c r="H43" s="19">
        <v>547.20000000000005</v>
      </c>
      <c r="I43" s="19">
        <v>546.76</v>
      </c>
      <c r="J43" s="37">
        <f t="shared" si="0"/>
        <v>99.919590643274844</v>
      </c>
      <c r="K43" s="24" t="s">
        <v>137</v>
      </c>
      <c r="L43" s="24" t="s">
        <v>133</v>
      </c>
      <c r="M43" s="24">
        <v>1</v>
      </c>
      <c r="N43" s="40">
        <v>0</v>
      </c>
    </row>
    <row r="44" spans="1:14" ht="20.399999999999999" x14ac:dyDescent="0.3">
      <c r="A44" s="68"/>
      <c r="B44" s="51"/>
      <c r="C44" s="11" t="s">
        <v>138</v>
      </c>
      <c r="D44" s="12" t="s">
        <v>139</v>
      </c>
      <c r="E44" s="11" t="s">
        <v>32</v>
      </c>
      <c r="F44" s="11" t="s">
        <v>140</v>
      </c>
      <c r="G44" s="14">
        <v>0</v>
      </c>
      <c r="H44" s="14">
        <v>0</v>
      </c>
      <c r="I44" s="14">
        <v>0</v>
      </c>
      <c r="J44" s="37">
        <v>0</v>
      </c>
      <c r="K44" s="24" t="s">
        <v>141</v>
      </c>
      <c r="L44" s="24" t="s">
        <v>142</v>
      </c>
      <c r="M44" s="24">
        <v>1</v>
      </c>
      <c r="N44" s="40">
        <v>1</v>
      </c>
    </row>
    <row r="45" spans="1:14" ht="30.6" x14ac:dyDescent="0.3">
      <c r="A45" s="68"/>
      <c r="B45" s="51"/>
      <c r="C45" s="11" t="s">
        <v>143</v>
      </c>
      <c r="D45" s="12" t="s">
        <v>144</v>
      </c>
      <c r="E45" s="11" t="s">
        <v>145</v>
      </c>
      <c r="F45" s="11" t="s">
        <v>44</v>
      </c>
      <c r="G45" s="14">
        <v>0</v>
      </c>
      <c r="H45" s="14">
        <v>0</v>
      </c>
      <c r="I45" s="14">
        <v>0</v>
      </c>
      <c r="J45" s="37">
        <v>0</v>
      </c>
      <c r="K45" s="24" t="s">
        <v>146</v>
      </c>
      <c r="L45" s="24" t="s">
        <v>147</v>
      </c>
      <c r="M45" s="24">
        <v>0</v>
      </c>
      <c r="N45" s="40">
        <v>0</v>
      </c>
    </row>
    <row r="46" spans="1:14" ht="28.2" customHeight="1" x14ac:dyDescent="0.3">
      <c r="A46" s="68"/>
      <c r="B46" s="51"/>
      <c r="C46" s="11" t="s">
        <v>148</v>
      </c>
      <c r="D46" s="12" t="s">
        <v>149</v>
      </c>
      <c r="E46" s="11" t="s">
        <v>145</v>
      </c>
      <c r="F46" s="11" t="s">
        <v>44</v>
      </c>
      <c r="G46" s="14">
        <v>2384.5</v>
      </c>
      <c r="H46" s="18">
        <v>3014.5</v>
      </c>
      <c r="I46" s="18">
        <v>3007.4</v>
      </c>
      <c r="J46" s="37">
        <f t="shared" si="0"/>
        <v>99.764471720019898</v>
      </c>
      <c r="K46" s="24" t="s">
        <v>150</v>
      </c>
      <c r="L46" s="24" t="s">
        <v>151</v>
      </c>
      <c r="M46" s="24">
        <v>0</v>
      </c>
      <c r="N46" s="40">
        <v>0</v>
      </c>
    </row>
    <row r="47" spans="1:14" s="5" customFormat="1" ht="20.399999999999999" x14ac:dyDescent="0.3">
      <c r="A47" s="68"/>
      <c r="B47" s="51"/>
      <c r="C47" s="11" t="s">
        <v>152</v>
      </c>
      <c r="D47" s="12" t="s">
        <v>153</v>
      </c>
      <c r="E47" s="11" t="s">
        <v>21</v>
      </c>
      <c r="F47" s="11" t="s">
        <v>44</v>
      </c>
      <c r="G47" s="14">
        <v>5</v>
      </c>
      <c r="H47" s="14">
        <v>5</v>
      </c>
      <c r="I47" s="14">
        <v>4.72</v>
      </c>
      <c r="J47" s="37">
        <f t="shared" si="0"/>
        <v>94.4</v>
      </c>
      <c r="K47" s="24" t="s">
        <v>154</v>
      </c>
      <c r="L47" s="24" t="s">
        <v>155</v>
      </c>
      <c r="M47" s="24">
        <v>2</v>
      </c>
      <c r="N47" s="41">
        <v>2</v>
      </c>
    </row>
    <row r="48" spans="1:14" s="5" customFormat="1" ht="28.2" customHeight="1" x14ac:dyDescent="0.3">
      <c r="A48" s="68"/>
      <c r="B48" s="51"/>
      <c r="C48" s="11" t="s">
        <v>156</v>
      </c>
      <c r="D48" s="36" t="s">
        <v>157</v>
      </c>
      <c r="E48" s="11" t="s">
        <v>43</v>
      </c>
      <c r="F48" s="11" t="s">
        <v>44</v>
      </c>
      <c r="G48" s="14">
        <v>18.2</v>
      </c>
      <c r="H48" s="14">
        <v>18.2</v>
      </c>
      <c r="I48" s="14">
        <v>18.149999999999999</v>
      </c>
      <c r="J48" s="37">
        <f t="shared" si="0"/>
        <v>99.725274725274716</v>
      </c>
      <c r="K48" s="24" t="s">
        <v>158</v>
      </c>
      <c r="L48" s="24" t="s">
        <v>151</v>
      </c>
      <c r="M48" s="24">
        <v>0</v>
      </c>
      <c r="N48" s="41">
        <v>0</v>
      </c>
    </row>
    <row r="49" spans="1:14" s="5" customFormat="1" ht="30.6" x14ac:dyDescent="0.3">
      <c r="A49" s="68"/>
      <c r="B49" s="51"/>
      <c r="C49" s="11" t="s">
        <v>159</v>
      </c>
      <c r="D49" s="12" t="s">
        <v>160</v>
      </c>
      <c r="E49" s="11" t="s">
        <v>75</v>
      </c>
      <c r="F49" s="11" t="s">
        <v>44</v>
      </c>
      <c r="G49" s="14">
        <v>0</v>
      </c>
      <c r="H49" s="14">
        <v>0</v>
      </c>
      <c r="I49" s="14">
        <v>0</v>
      </c>
      <c r="J49" s="37">
        <v>0</v>
      </c>
      <c r="K49" s="24" t="s">
        <v>161</v>
      </c>
      <c r="L49" s="24" t="s">
        <v>133</v>
      </c>
      <c r="M49" s="24">
        <v>0</v>
      </c>
      <c r="N49" s="41">
        <v>0</v>
      </c>
    </row>
    <row r="50" spans="1:14" s="5" customFormat="1" ht="30.6" x14ac:dyDescent="0.3">
      <c r="A50" s="68"/>
      <c r="B50" s="51"/>
      <c r="C50" s="11" t="s">
        <v>162</v>
      </c>
      <c r="D50" s="12" t="s">
        <v>163</v>
      </c>
      <c r="E50" s="35" t="s">
        <v>113</v>
      </c>
      <c r="F50" s="35" t="s">
        <v>44</v>
      </c>
      <c r="G50" s="14">
        <v>15</v>
      </c>
      <c r="H50" s="14">
        <v>15</v>
      </c>
      <c r="I50" s="14">
        <v>12.1</v>
      </c>
      <c r="J50" s="37">
        <f t="shared" si="0"/>
        <v>80.666666666666671</v>
      </c>
      <c r="K50" s="24" t="s">
        <v>164</v>
      </c>
      <c r="L50" s="24" t="s">
        <v>133</v>
      </c>
      <c r="M50" s="24">
        <v>0</v>
      </c>
      <c r="N50" s="41">
        <v>0</v>
      </c>
    </row>
    <row r="51" spans="1:14" s="5" customFormat="1" ht="40.799999999999997" x14ac:dyDescent="0.3">
      <c r="A51" s="68"/>
      <c r="B51" s="51"/>
      <c r="C51" s="11" t="s">
        <v>165</v>
      </c>
      <c r="D51" s="12" t="s">
        <v>166</v>
      </c>
      <c r="E51" s="35" t="s">
        <v>113</v>
      </c>
      <c r="F51" s="35" t="s">
        <v>44</v>
      </c>
      <c r="G51" s="14">
        <v>0</v>
      </c>
      <c r="H51" s="14">
        <v>0</v>
      </c>
      <c r="I51" s="14">
        <v>0</v>
      </c>
      <c r="J51" s="37">
        <v>0</v>
      </c>
      <c r="K51" s="24" t="s">
        <v>167</v>
      </c>
      <c r="L51" s="24" t="s">
        <v>147</v>
      </c>
      <c r="M51" s="24">
        <v>0</v>
      </c>
      <c r="N51" s="41">
        <v>0</v>
      </c>
    </row>
    <row r="52" spans="1:14" s="5" customFormat="1" ht="20.399999999999999" x14ac:dyDescent="0.3">
      <c r="A52" s="68"/>
      <c r="B52" s="51"/>
      <c r="C52" s="11" t="s">
        <v>168</v>
      </c>
      <c r="D52" s="12" t="s">
        <v>169</v>
      </c>
      <c r="E52" s="35" t="s">
        <v>104</v>
      </c>
      <c r="F52" s="35" t="s">
        <v>44</v>
      </c>
      <c r="G52" s="14">
        <v>0</v>
      </c>
      <c r="H52" s="14">
        <v>0</v>
      </c>
      <c r="I52" s="14">
        <v>0</v>
      </c>
      <c r="J52" s="37">
        <v>0</v>
      </c>
      <c r="K52" s="24" t="s">
        <v>170</v>
      </c>
      <c r="L52" s="24" t="s">
        <v>147</v>
      </c>
      <c r="M52" s="24">
        <v>0</v>
      </c>
      <c r="N52" s="41">
        <v>0</v>
      </c>
    </row>
    <row r="53" spans="1:14" s="5" customFormat="1" ht="20.399999999999999" x14ac:dyDescent="0.3">
      <c r="A53" s="68"/>
      <c r="B53" s="51"/>
      <c r="C53" s="11" t="s">
        <v>171</v>
      </c>
      <c r="D53" s="12" t="s">
        <v>172</v>
      </c>
      <c r="E53" s="35" t="s">
        <v>104</v>
      </c>
      <c r="F53" s="35" t="s">
        <v>44</v>
      </c>
      <c r="G53" s="14">
        <v>0</v>
      </c>
      <c r="H53" s="14">
        <v>0</v>
      </c>
      <c r="I53" s="14">
        <v>0</v>
      </c>
      <c r="J53" s="37">
        <v>0</v>
      </c>
      <c r="K53" s="24" t="s">
        <v>173</v>
      </c>
      <c r="L53" s="24" t="s">
        <v>174</v>
      </c>
      <c r="M53" s="24">
        <v>0</v>
      </c>
      <c r="N53" s="41">
        <v>0</v>
      </c>
    </row>
    <row r="54" spans="1:14" s="5" customFormat="1" ht="20.399999999999999" x14ac:dyDescent="0.3">
      <c r="A54" s="68"/>
      <c r="B54" s="51"/>
      <c r="C54" s="11" t="s">
        <v>175</v>
      </c>
      <c r="D54" s="12" t="s">
        <v>176</v>
      </c>
      <c r="E54" s="35" t="s">
        <v>177</v>
      </c>
      <c r="F54" s="35" t="s">
        <v>44</v>
      </c>
      <c r="G54" s="14">
        <v>25</v>
      </c>
      <c r="H54" s="14">
        <v>25</v>
      </c>
      <c r="I54" s="14">
        <v>7.26</v>
      </c>
      <c r="J54" s="37">
        <f t="shared" si="0"/>
        <v>29.04</v>
      </c>
      <c r="K54" s="24" t="s">
        <v>178</v>
      </c>
      <c r="L54" s="24" t="s">
        <v>179</v>
      </c>
      <c r="M54" s="24">
        <v>0</v>
      </c>
      <c r="N54" s="41">
        <v>0</v>
      </c>
    </row>
    <row r="55" spans="1:14" s="5" customFormat="1" ht="30.6" x14ac:dyDescent="0.3">
      <c r="A55" s="68"/>
      <c r="B55" s="51"/>
      <c r="C55" s="11" t="s">
        <v>180</v>
      </c>
      <c r="D55" s="12" t="s">
        <v>181</v>
      </c>
      <c r="E55" s="35" t="s">
        <v>104</v>
      </c>
      <c r="F55" s="35" t="s">
        <v>44</v>
      </c>
      <c r="G55" s="14">
        <v>0</v>
      </c>
      <c r="H55" s="14">
        <v>0</v>
      </c>
      <c r="I55" s="14">
        <v>0</v>
      </c>
      <c r="J55" s="37">
        <v>0</v>
      </c>
      <c r="K55" s="24" t="s">
        <v>182</v>
      </c>
      <c r="L55" s="24" t="s">
        <v>183</v>
      </c>
      <c r="M55" s="24">
        <v>0</v>
      </c>
      <c r="N55" s="41">
        <v>0</v>
      </c>
    </row>
    <row r="56" spans="1:14" ht="36.6" customHeight="1" x14ac:dyDescent="0.3">
      <c r="A56" s="68"/>
      <c r="B56" s="51"/>
      <c r="C56" s="69" t="s">
        <v>184</v>
      </c>
      <c r="D56" s="69"/>
      <c r="E56" s="69"/>
      <c r="F56" s="69"/>
      <c r="G56" s="6">
        <f>SUM(G41:G55)</f>
        <v>4486.5999999999995</v>
      </c>
      <c r="H56" s="6">
        <f t="shared" ref="H56:I56" si="2">SUM(H41:H55)</f>
        <v>5020.8999999999996</v>
      </c>
      <c r="I56" s="6">
        <f t="shared" si="2"/>
        <v>4938.3900000000003</v>
      </c>
      <c r="J56" s="6">
        <f t="shared" si="0"/>
        <v>98.356669123065601</v>
      </c>
      <c r="K56" s="6" t="s">
        <v>185</v>
      </c>
      <c r="L56" s="6" t="s">
        <v>186</v>
      </c>
      <c r="M56" s="6">
        <v>2</v>
      </c>
      <c r="N56" s="42">
        <v>1</v>
      </c>
    </row>
    <row r="57" spans="1:14" x14ac:dyDescent="0.3">
      <c r="A57" s="68"/>
      <c r="B57" s="27"/>
      <c r="C57" s="55" t="s">
        <v>187</v>
      </c>
      <c r="D57" s="56"/>
      <c r="E57" s="56"/>
      <c r="F57" s="56"/>
      <c r="G57" s="28">
        <f>G56+G38</f>
        <v>15285.099999999999</v>
      </c>
      <c r="H57" s="28">
        <f t="shared" ref="H57:I57" si="3">H56+H38</f>
        <v>15668.499999999998</v>
      </c>
      <c r="I57" s="28">
        <f t="shared" si="3"/>
        <v>15155.869999999999</v>
      </c>
      <c r="J57" s="28">
        <f t="shared" si="0"/>
        <v>96.728276478284471</v>
      </c>
      <c r="K57" s="28"/>
      <c r="L57" s="28"/>
      <c r="M57" s="28"/>
      <c r="N57" s="43"/>
    </row>
    <row r="58" spans="1:14" s="5" customFormat="1" x14ac:dyDescent="0.3">
      <c r="A58" s="49" t="s">
        <v>188</v>
      </c>
      <c r="B58" s="51" t="s">
        <v>189</v>
      </c>
      <c r="C58" s="29" t="s">
        <v>190</v>
      </c>
      <c r="D58" s="30" t="s">
        <v>190</v>
      </c>
      <c r="E58" s="29" t="s">
        <v>190</v>
      </c>
      <c r="F58" s="31" t="s">
        <v>190</v>
      </c>
      <c r="G58" s="31" t="s">
        <v>190</v>
      </c>
      <c r="H58" s="31" t="s">
        <v>190</v>
      </c>
      <c r="I58" s="31" t="s">
        <v>190</v>
      </c>
      <c r="J58" s="31" t="s">
        <v>190</v>
      </c>
      <c r="K58" s="31" t="s">
        <v>190</v>
      </c>
      <c r="L58" s="31" t="s">
        <v>190</v>
      </c>
      <c r="M58" s="31" t="s">
        <v>190</v>
      </c>
      <c r="N58" s="44" t="s">
        <v>190</v>
      </c>
    </row>
    <row r="59" spans="1:14" ht="45.6" customHeight="1" x14ac:dyDescent="0.3">
      <c r="A59" s="50"/>
      <c r="B59" s="51"/>
      <c r="C59" s="57" t="s">
        <v>191</v>
      </c>
      <c r="D59" s="57"/>
      <c r="E59" s="57"/>
      <c r="F59" s="57"/>
      <c r="G59" s="7">
        <f>SUM(G58:G58)</f>
        <v>0</v>
      </c>
      <c r="H59" s="7">
        <f t="shared" ref="H59:I59" si="4">SUM(H58:H58)</f>
        <v>0</v>
      </c>
      <c r="I59" s="7">
        <f t="shared" si="4"/>
        <v>0</v>
      </c>
      <c r="J59" s="7">
        <v>0</v>
      </c>
      <c r="K59" s="7" t="s">
        <v>192</v>
      </c>
      <c r="L59" s="7" t="s">
        <v>193</v>
      </c>
      <c r="M59" s="7">
        <v>25</v>
      </c>
      <c r="N59" s="45">
        <v>29.38</v>
      </c>
    </row>
    <row r="60" spans="1:14" x14ac:dyDescent="0.3">
      <c r="A60" s="50"/>
      <c r="B60" s="52" t="s">
        <v>194</v>
      </c>
      <c r="C60" s="11" t="s">
        <v>195</v>
      </c>
      <c r="D60" s="12" t="s">
        <v>196</v>
      </c>
      <c r="E60" s="11" t="s">
        <v>197</v>
      </c>
      <c r="F60" s="16" t="s">
        <v>44</v>
      </c>
      <c r="G60" s="19">
        <v>0</v>
      </c>
      <c r="H60" s="19">
        <v>0</v>
      </c>
      <c r="I60" s="19">
        <v>0</v>
      </c>
      <c r="J60" s="37">
        <v>0</v>
      </c>
      <c r="K60" s="24" t="s">
        <v>198</v>
      </c>
      <c r="L60" s="24" t="s">
        <v>40</v>
      </c>
      <c r="M60" s="24">
        <v>0</v>
      </c>
      <c r="N60" s="40">
        <v>0</v>
      </c>
    </row>
    <row r="61" spans="1:14" ht="20.399999999999999" x14ac:dyDescent="0.3">
      <c r="A61" s="50"/>
      <c r="B61" s="52"/>
      <c r="C61" s="11" t="s">
        <v>199</v>
      </c>
      <c r="D61" s="12" t="s">
        <v>200</v>
      </c>
      <c r="E61" s="11" t="s">
        <v>21</v>
      </c>
      <c r="F61" s="16" t="s">
        <v>44</v>
      </c>
      <c r="G61" s="19">
        <v>105.2</v>
      </c>
      <c r="H61" s="19">
        <v>201.8</v>
      </c>
      <c r="I61" s="19">
        <v>182.4</v>
      </c>
      <c r="J61" s="37">
        <f t="shared" si="0"/>
        <v>90.386521308225966</v>
      </c>
      <c r="K61" s="24" t="s">
        <v>201</v>
      </c>
      <c r="L61" s="24" t="s">
        <v>202</v>
      </c>
      <c r="M61" s="24" t="s">
        <v>190</v>
      </c>
      <c r="N61" s="40" t="s">
        <v>212</v>
      </c>
    </row>
    <row r="62" spans="1:14" ht="40.799999999999997" x14ac:dyDescent="0.3">
      <c r="A62" s="50"/>
      <c r="B62" s="52"/>
      <c r="C62" s="11" t="s">
        <v>203</v>
      </c>
      <c r="D62" s="12" t="s">
        <v>204</v>
      </c>
      <c r="E62" s="11" t="s">
        <v>205</v>
      </c>
      <c r="F62" s="11" t="s">
        <v>33</v>
      </c>
      <c r="G62" s="14">
        <v>0</v>
      </c>
      <c r="H62" s="14">
        <v>0</v>
      </c>
      <c r="I62" s="14">
        <v>0</v>
      </c>
      <c r="J62" s="37">
        <v>0</v>
      </c>
      <c r="K62" s="24" t="s">
        <v>206</v>
      </c>
      <c r="L62" s="24" t="s">
        <v>207</v>
      </c>
      <c r="M62" s="24">
        <v>0</v>
      </c>
      <c r="N62" s="40">
        <v>0</v>
      </c>
    </row>
    <row r="63" spans="1:14" x14ac:dyDescent="0.3">
      <c r="A63" s="50"/>
      <c r="B63" s="52"/>
      <c r="C63" s="57" t="s">
        <v>208</v>
      </c>
      <c r="D63" s="57"/>
      <c r="E63" s="57"/>
      <c r="F63" s="57"/>
      <c r="G63" s="62">
        <f>SUM(G60:G62)</f>
        <v>105.2</v>
      </c>
      <c r="H63" s="62">
        <f t="shared" ref="H63:I63" si="5">SUM(H60:H62)</f>
        <v>201.8</v>
      </c>
      <c r="I63" s="62">
        <f t="shared" si="5"/>
        <v>182.4</v>
      </c>
      <c r="J63" s="62">
        <f t="shared" ref="J63:J67" si="6">I63*100/H63</f>
        <v>90.386521308225966</v>
      </c>
      <c r="K63" s="62" t="s">
        <v>209</v>
      </c>
      <c r="L63" s="62" t="s">
        <v>210</v>
      </c>
      <c r="M63" s="62">
        <v>1</v>
      </c>
      <c r="N63" s="73">
        <v>0</v>
      </c>
    </row>
    <row r="64" spans="1:14" x14ac:dyDescent="0.3">
      <c r="A64" s="50"/>
      <c r="B64" s="52"/>
      <c r="C64" s="57"/>
      <c r="D64" s="57"/>
      <c r="E64" s="57"/>
      <c r="F64" s="57"/>
      <c r="G64" s="62"/>
      <c r="H64" s="62"/>
      <c r="I64" s="62"/>
      <c r="J64" s="62" t="e">
        <f t="shared" si="6"/>
        <v>#DIV/0!</v>
      </c>
      <c r="K64" s="62"/>
      <c r="L64" s="62"/>
      <c r="M64" s="62"/>
      <c r="N64" s="73"/>
    </row>
    <row r="65" spans="1:14" x14ac:dyDescent="0.3">
      <c r="A65" s="50"/>
      <c r="B65" s="55" t="s">
        <v>211</v>
      </c>
      <c r="C65" s="55"/>
      <c r="D65" s="55"/>
      <c r="E65" s="55"/>
      <c r="F65" s="55"/>
      <c r="G65" s="63">
        <f>G63+G59</f>
        <v>105.2</v>
      </c>
      <c r="H65" s="63">
        <f t="shared" ref="H65:I65" si="7">H63+H59</f>
        <v>201.8</v>
      </c>
      <c r="I65" s="63">
        <f t="shared" si="7"/>
        <v>182.4</v>
      </c>
      <c r="J65" s="63">
        <f t="shared" si="6"/>
        <v>90.386521308225966</v>
      </c>
      <c r="K65" s="63"/>
      <c r="L65" s="63"/>
      <c r="M65" s="63"/>
      <c r="N65" s="74"/>
    </row>
    <row r="66" spans="1:14" x14ac:dyDescent="0.3">
      <c r="A66" s="50"/>
      <c r="B66" s="55"/>
      <c r="C66" s="55"/>
      <c r="D66" s="55"/>
      <c r="E66" s="55"/>
      <c r="F66" s="55"/>
      <c r="G66" s="63"/>
      <c r="H66" s="63"/>
      <c r="I66" s="63"/>
      <c r="J66" s="63" t="e">
        <f t="shared" si="6"/>
        <v>#DIV/0!</v>
      </c>
      <c r="K66" s="63"/>
      <c r="L66" s="63"/>
      <c r="M66" s="63"/>
      <c r="N66" s="74"/>
    </row>
    <row r="67" spans="1:14" x14ac:dyDescent="0.3">
      <c r="A67" s="8"/>
      <c r="E67" s="71" t="s">
        <v>213</v>
      </c>
      <c r="F67" s="71"/>
      <c r="G67" s="20">
        <f>G57+G65</f>
        <v>15390.3</v>
      </c>
      <c r="H67" s="20">
        <f t="shared" ref="H67:I67" si="8">H57+H65</f>
        <v>15870.299999999997</v>
      </c>
      <c r="I67" s="20">
        <f t="shared" si="8"/>
        <v>15338.269999999999</v>
      </c>
      <c r="J67" s="39">
        <f t="shared" si="6"/>
        <v>96.647637410760979</v>
      </c>
      <c r="K67" s="4"/>
      <c r="L67" s="4"/>
      <c r="M67" s="4"/>
    </row>
    <row r="68" spans="1:14" x14ac:dyDescent="0.3">
      <c r="B68" s="8"/>
      <c r="C68" s="8"/>
      <c r="D68" s="8"/>
    </row>
    <row r="69" spans="1:14" x14ac:dyDescent="0.3">
      <c r="A69" s="9"/>
    </row>
    <row r="70" spans="1:14" x14ac:dyDescent="0.3">
      <c r="A70" s="10"/>
      <c r="B70" s="9"/>
      <c r="C70" s="9"/>
      <c r="D70" s="9"/>
    </row>
    <row r="71" spans="1:14" x14ac:dyDescent="0.3">
      <c r="B71" s="10"/>
      <c r="C71" s="10"/>
      <c r="D71" s="10"/>
    </row>
    <row r="72" spans="1:14" x14ac:dyDescent="0.3">
      <c r="A72" s="9"/>
    </row>
    <row r="73" spans="1:14" x14ac:dyDescent="0.3">
      <c r="A73" s="10"/>
      <c r="B73" s="9"/>
      <c r="C73" s="9"/>
      <c r="D73" s="9"/>
    </row>
    <row r="74" spans="1:14" x14ac:dyDescent="0.3">
      <c r="B74" s="10"/>
      <c r="C74" s="10"/>
      <c r="D74" s="10"/>
    </row>
    <row r="75" spans="1:14" x14ac:dyDescent="0.3">
      <c r="A75" s="9"/>
    </row>
    <row r="76" spans="1:14" x14ac:dyDescent="0.3">
      <c r="A76" s="10"/>
      <c r="B76" s="9"/>
      <c r="C76" s="9"/>
      <c r="D76" s="9"/>
    </row>
    <row r="77" spans="1:14" x14ac:dyDescent="0.3">
      <c r="B77" s="10"/>
      <c r="C77" s="10"/>
      <c r="D77" s="10"/>
    </row>
  </sheetData>
  <mergeCells count="63">
    <mergeCell ref="J29:J30"/>
    <mergeCell ref="E67:F67"/>
    <mergeCell ref="J38:J40"/>
    <mergeCell ref="J10:J13"/>
    <mergeCell ref="K10:N12"/>
    <mergeCell ref="J63:J64"/>
    <mergeCell ref="K63:K64"/>
    <mergeCell ref="L63:L64"/>
    <mergeCell ref="M63:M64"/>
    <mergeCell ref="N63:N64"/>
    <mergeCell ref="J65:J66"/>
    <mergeCell ref="K65:K66"/>
    <mergeCell ref="L65:L66"/>
    <mergeCell ref="M65:M66"/>
    <mergeCell ref="N65:N66"/>
    <mergeCell ref="J24:J25"/>
    <mergeCell ref="H2:I2"/>
    <mergeCell ref="E10:E13"/>
    <mergeCell ref="H24:H25"/>
    <mergeCell ref="I38:I40"/>
    <mergeCell ref="I24:I25"/>
    <mergeCell ref="I29:I30"/>
    <mergeCell ref="H38:H40"/>
    <mergeCell ref="F29:F30"/>
    <mergeCell ref="G29:G30"/>
    <mergeCell ref="H29:H30"/>
    <mergeCell ref="F24:F25"/>
    <mergeCell ref="G24:G25"/>
    <mergeCell ref="A6:N7"/>
    <mergeCell ref="A15:A57"/>
    <mergeCell ref="C56:F56"/>
    <mergeCell ref="B41:B56"/>
    <mergeCell ref="G65:G66"/>
    <mergeCell ref="I65:I66"/>
    <mergeCell ref="C63:F64"/>
    <mergeCell ref="G63:G64"/>
    <mergeCell ref="I63:I64"/>
    <mergeCell ref="H63:H64"/>
    <mergeCell ref="H65:H66"/>
    <mergeCell ref="G38:G40"/>
    <mergeCell ref="C38:F40"/>
    <mergeCell ref="B15:B40"/>
    <mergeCell ref="E24:E25"/>
    <mergeCell ref="E29:E30"/>
    <mergeCell ref="G10:G12"/>
    <mergeCell ref="I10:I12"/>
    <mergeCell ref="H10:H12"/>
    <mergeCell ref="F10:F13"/>
    <mergeCell ref="C12:C13"/>
    <mergeCell ref="D12:D13"/>
    <mergeCell ref="A10:A13"/>
    <mergeCell ref="B10:B13"/>
    <mergeCell ref="C10:D11"/>
    <mergeCell ref="A58:A66"/>
    <mergeCell ref="B58:B59"/>
    <mergeCell ref="B60:B64"/>
    <mergeCell ref="C24:C25"/>
    <mergeCell ref="D29:D30"/>
    <mergeCell ref="D24:D25"/>
    <mergeCell ref="C29:C30"/>
    <mergeCell ref="C57:F57"/>
    <mergeCell ref="C59:F59"/>
    <mergeCell ref="B65:F66"/>
  </mergeCells>
  <phoneticPr fontId="8" type="noConversion"/>
  <pageMargins left="0.74803149606299213" right="0.74803149606299213" top="0.98425196850393704" bottom="0.68" header="0.51181102362204722" footer="0.51181102362204722"/>
  <pageSetup paperSize="9" scale="62" fitToHeight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Lapas1</vt:lpstr>
      <vt:lpstr>07 Kultūros, sporto ir turiz...</vt:lpstr>
      <vt:lpstr>'07 Kultūros, sporto ir turiz...'!Print_Area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Justyna Greitiun-Zaranka</cp:lastModifiedBy>
  <cp:revision/>
  <cp:lastPrinted>2025-07-31T14:13:03Z</cp:lastPrinted>
  <dcterms:created xsi:type="dcterms:W3CDTF">2017-03-20T14:30:01Z</dcterms:created>
  <dcterms:modified xsi:type="dcterms:W3CDTF">2025-09-25T14:38:56Z</dcterms:modified>
  <cp:category/>
  <cp:contentStatus/>
</cp:coreProperties>
</file>