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sa1-my.sharepoint.com/personal/justyna_greitiun-zaranka_vrsa_lt/Documents/Desktop/SVP įgyvendinimo ataskaita 2024/SVP ataskaitos lentelės 2025/"/>
    </mc:Choice>
  </mc:AlternateContent>
  <xr:revisionPtr revIDLastSave="408" documentId="13_ncr:1_{5F4128F3-4F60-4799-9309-B2D2598CBEBB}" xr6:coauthVersionLast="47" xr6:coauthVersionMax="47" xr10:uidLastSave="{A6720837-7A08-4A84-8979-CD28A5CF4507}"/>
  <bookViews>
    <workbookView xWindow="-108" yWindow="-108" windowWidth="23256" windowHeight="13896" xr2:uid="{00000000-000D-0000-FFFF-FFFF00000000}"/>
  </bookViews>
  <sheets>
    <sheet name="08 Socialinės atskirties maž..." sheetId="1" r:id="rId1"/>
  </sheets>
  <definedNames>
    <definedName name="_xlnm._FilterDatabase" localSheetId="0" hidden="1">'08 Socialinės atskirties maž...'!$A$14:$I$14</definedName>
    <definedName name="_xlnm.Print_Area" localSheetId="0">'08 Socialinės atskirties maž...'!$A$1:$N$74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J63" i="1"/>
  <c r="J64" i="1"/>
  <c r="J65" i="1"/>
  <c r="J66" i="1"/>
  <c r="J67" i="1"/>
  <c r="J70" i="1"/>
  <c r="J69" i="1"/>
  <c r="J61" i="1"/>
  <c r="J60" i="1"/>
  <c r="J59" i="1"/>
  <c r="J56" i="1"/>
  <c r="J57" i="1"/>
  <c r="J58" i="1"/>
  <c r="J55" i="1"/>
  <c r="J37" i="1"/>
  <c r="J38" i="1"/>
  <c r="J39" i="1"/>
  <c r="J40" i="1"/>
  <c r="J41" i="1"/>
  <c r="J42" i="1"/>
  <c r="J43" i="1"/>
  <c r="J46" i="1"/>
  <c r="J47" i="1"/>
  <c r="J48" i="1"/>
  <c r="J49" i="1"/>
  <c r="J50" i="1"/>
  <c r="J52" i="1"/>
  <c r="J53" i="1"/>
  <c r="J36" i="1"/>
  <c r="J16" i="1"/>
  <c r="J18" i="1"/>
  <c r="J19" i="1"/>
  <c r="J20" i="1"/>
  <c r="J21" i="1"/>
  <c r="J24" i="1"/>
  <c r="J25" i="1"/>
  <c r="J26" i="1"/>
  <c r="J27" i="1"/>
  <c r="J28" i="1"/>
  <c r="J29" i="1"/>
  <c r="J30" i="1"/>
  <c r="J31" i="1"/>
  <c r="J32" i="1"/>
  <c r="J15" i="1"/>
  <c r="H71" i="1"/>
  <c r="I71" i="1"/>
  <c r="J71" i="1" s="1"/>
  <c r="G71" i="1"/>
  <c r="H68" i="1"/>
  <c r="I68" i="1"/>
  <c r="J68" i="1" s="1"/>
  <c r="G68" i="1"/>
  <c r="H54" i="1"/>
  <c r="I54" i="1"/>
  <c r="J54" i="1" s="1"/>
  <c r="G54" i="1"/>
  <c r="H35" i="1"/>
  <c r="I35" i="1"/>
  <c r="G35" i="1"/>
  <c r="J35" i="1" l="1"/>
  <c r="G72" i="1"/>
  <c r="I72" i="1"/>
  <c r="H72" i="1"/>
  <c r="H73" i="1" s="1"/>
  <c r="I73" i="1" l="1"/>
  <c r="J73" i="1" s="1"/>
  <c r="J72" i="1"/>
  <c r="G73" i="1"/>
</calcChain>
</file>

<file path=xl/sharedStrings.xml><?xml version="1.0" encoding="utf-8"?>
<sst xmlns="http://schemas.openxmlformats.org/spreadsheetml/2006/main" count="353" uniqueCount="260">
  <si>
    <t>Tikslas</t>
  </si>
  <si>
    <t>Uždavinys</t>
  </si>
  <si>
    <t>Priemonė</t>
  </si>
  <si>
    <t>Planinis terminas</t>
  </si>
  <si>
    <t>Finansavimo šaltinis</t>
  </si>
  <si>
    <t>2024 m. planuojamos išlaidos (pagal 2024-2026 m. SVP)</t>
  </si>
  <si>
    <t>Patvirtinti 2024 m. asignavimai</t>
  </si>
  <si>
    <t>2024 m. panaudotos lėšos</t>
  </si>
  <si>
    <t>Įvykdymas (%)</t>
  </si>
  <si>
    <t>Stebėsenos rodikliai</t>
  </si>
  <si>
    <t>Kodas</t>
  </si>
  <si>
    <t>Pavadinimas</t>
  </si>
  <si>
    <t>tūkst. Eur.</t>
  </si>
  <si>
    <t>kodas</t>
  </si>
  <si>
    <t>pavadinimas ir mato vnt.</t>
  </si>
  <si>
    <t>planuotos reikšmės</t>
  </si>
  <si>
    <t>faktinės reikšmės</t>
  </si>
  <si>
    <t>08.01</t>
  </si>
  <si>
    <t>08.01.01</t>
  </si>
  <si>
    <t>08.01.01.01</t>
  </si>
  <si>
    <t>Piniginės socialinės paramos teikimas nepasiturintiems gyventojams</t>
  </si>
  <si>
    <t>nuolat</t>
  </si>
  <si>
    <t>SB, VB</t>
  </si>
  <si>
    <t>R-08.01.01.01-1</t>
  </si>
  <si>
    <t xml:space="preserve"> Piniginės socialinės paramos gavėjų skaičius nuo bendro Vilniaus rajono gyventojų skaičiaus  %</t>
  </si>
  <si>
    <t>08.01.01.02</t>
  </si>
  <si>
    <t>Paramos mirties atveju teikimas</t>
  </si>
  <si>
    <t>VB</t>
  </si>
  <si>
    <t>R-08.01.01.02-1</t>
  </si>
  <si>
    <t xml:space="preserve"> Laidojimo pašalpos gavėjų skaičius asm.</t>
  </si>
  <si>
    <t>08.01.01.03</t>
  </si>
  <si>
    <t xml:space="preserve">Būsto šildymo ir šalto vandens išlaidų bei kredito grąžinimo palūkanų už daugiabučių modernizavimą kompensavimas </t>
  </si>
  <si>
    <t>SB</t>
  </si>
  <si>
    <t>R-08.01.01.03-1</t>
  </si>
  <si>
    <t xml:space="preserve"> Apmokėtos kompensacijos gavėjų skaičius nuo bendro Vilniaus rajono gyventojų skaičiaus %</t>
  </si>
  <si>
    <t>08.01.01.04</t>
  </si>
  <si>
    <t>Paramos mokiniams teikimas (aprūpinimas mokinio reikmenimis)</t>
  </si>
  <si>
    <t>R-08.01.01.04-1</t>
  </si>
  <si>
    <t xml:space="preserve"> Paramą mokinio reikmenims įsigyti gaunančių mokinių skaičius  asm.</t>
  </si>
  <si>
    <t>08.01.01.05</t>
  </si>
  <si>
    <t>Galimybė paremti žemės ūkį</t>
  </si>
  <si>
    <t>R-08.01.01.05-1</t>
  </si>
  <si>
    <t xml:space="preserve">  -  -</t>
  </si>
  <si>
    <t xml:space="preserve"> -</t>
  </si>
  <si>
    <t>08.01.01.07</t>
  </si>
  <si>
    <t>Socialinės reabilitacijos paslaugų neįgaliesiems bendruomenėje</t>
  </si>
  <si>
    <t>2022 -2026</t>
  </si>
  <si>
    <t>R-08.01.01.07-1</t>
  </si>
  <si>
    <t xml:space="preserve"> Socialinės reabilitacijos paslaugų gavėjų skaičius  asm.</t>
  </si>
  <si>
    <t>08.01.01.08</t>
  </si>
  <si>
    <t xml:space="preserve">Parama mokiniams maisto produktais </t>
  </si>
  <si>
    <t>R-08.01.01.08-1</t>
  </si>
  <si>
    <t xml:space="preserve"> Paramą maisto produktais gaunančių asmenų skaičius  asm.</t>
  </si>
  <si>
    <t>08.01.01.11</t>
  </si>
  <si>
    <t>Vaiko išmokų mokėjimas ir administravimas</t>
  </si>
  <si>
    <t>R-08.01.01.11-1</t>
  </si>
  <si>
    <t xml:space="preserve"> Gaunančių išmoką vaikui asmenys asm.</t>
  </si>
  <si>
    <t>08.01.01.12</t>
  </si>
  <si>
    <t>Individualių kompensacijų mokėjimas ir administravimas</t>
  </si>
  <si>
    <t>R-08.01.01.12-1</t>
  </si>
  <si>
    <t xml:space="preserve"> Gaunančių tikslines kompensacijas ir tikslinį priedą žmonių skaičius asm.</t>
  </si>
  <si>
    <t>08.01.01.14</t>
  </si>
  <si>
    <t>Lengvatinis keleivių vežimas (kompensacijų skaičiavimas ir mokėjimas)</t>
  </si>
  <si>
    <t>R-08.01.01.14-1</t>
  </si>
  <si>
    <t xml:space="preserve"> Keleivių , kuriems suteiktos lengvatos, skaičius asm.</t>
  </si>
  <si>
    <t>08.01.01.15</t>
  </si>
  <si>
    <t>Būsto nuomos ir išperkamosios būsto nuomos mokesčių dalies kompensavimas</t>
  </si>
  <si>
    <t>R-08.01.01.15-1</t>
  </si>
  <si>
    <t xml:space="preserve"> Asmenų skaičius, kuriems suteikta kompensacija būstui įsigyti ar išsinuomoti  asm.</t>
  </si>
  <si>
    <t>08.01.01.17</t>
  </si>
  <si>
    <t>Socialinio būsto fondo  plėtra Vilniaus rajono savivaldybėje (statyba ir pirkimas)</t>
  </si>
  <si>
    <t>2018 -2026</t>
  </si>
  <si>
    <t>SB, ES</t>
  </si>
  <si>
    <t>R-08.01.01.17-1</t>
  </si>
  <si>
    <t xml:space="preserve"> Butas vnt.</t>
  </si>
  <si>
    <t>08.01.01.18</t>
  </si>
  <si>
    <t>Kompensacijos nepriklausomybės gynėjams, nukentėjusiems nuo 1991 m. sausio 11-13 d. ir po to vykdytos SSRS agresijos mokėjimas ir administravimas</t>
  </si>
  <si>
    <t>R-08.01.01.18-1</t>
  </si>
  <si>
    <t xml:space="preserve"> Kompensacijos gavėjų skaičius asm.</t>
  </si>
  <si>
    <t>08.01.01.21</t>
  </si>
  <si>
    <t>Socialinio būsto statyba, renovacija ir remontas</t>
  </si>
  <si>
    <t>R-08.01.01.21-1</t>
  </si>
  <si>
    <t xml:space="preserve"> Patalpa (butas) vnt.</t>
  </si>
  <si>
    <t>08.01.01.22</t>
  </si>
  <si>
    <t>Daugiabučių namų bendrojo naudojimo objektams remti</t>
  </si>
  <si>
    <t>R-08.01.01.22-1</t>
  </si>
  <si>
    <t xml:space="preserve"> Skirta paramos ir suremontuota , rekonstruota ir atnaujinta daugiabučių namų vnt.</t>
  </si>
  <si>
    <t>08.01.01.23</t>
  </si>
  <si>
    <t>Seniūnijų bendruomenėms remti</t>
  </si>
  <si>
    <t>R-08.01.01.23-1</t>
  </si>
  <si>
    <t xml:space="preserve"> Lėšų santykis tarp skirtų lėšų priemonei vykdyti ir skirtų lėšų seniūnijų bendruomenėms paremti  (proc.) proc.</t>
  </si>
  <si>
    <t>08.01.01.24</t>
  </si>
  <si>
    <t>Prevencija lygių galimybių srityje. Smurtas artimoje aplinkoje- prevencija ,apsauga, pagalba</t>
  </si>
  <si>
    <t>R-08.01.01.24-1</t>
  </si>
  <si>
    <t xml:space="preserve"> Įvykdytas planas proc.</t>
  </si>
  <si>
    <t>08.01.01.25</t>
  </si>
  <si>
    <t>Odontologinės paslaugos (kompensacija už dantų protezavimą)</t>
  </si>
  <si>
    <t>R-08.01.01.25-1</t>
  </si>
  <si>
    <t>08.01.01.26</t>
  </si>
  <si>
    <t>Būsto nuomos iš fizinių ar juridinių asmenų kompensavimas</t>
  </si>
  <si>
    <t>2023-2026</t>
  </si>
  <si>
    <t>R-08.01.01.26-1</t>
  </si>
  <si>
    <t xml:space="preserve"> Asmenų skaičius, kuriems suteikta kompensacija būstui išsinuomoti iš fizinių ar juridinių asmenų asm.</t>
  </si>
  <si>
    <t>08.01.01.27</t>
  </si>
  <si>
    <t>Finansinės paramos teikimas šeimynoms</t>
  </si>
  <si>
    <t>R-08.01.01.27-1</t>
  </si>
  <si>
    <t xml:space="preserve"> Šeimynų skaičius proc.</t>
  </si>
  <si>
    <t>Teikti socialinę paramą - iš viso:</t>
  </si>
  <si>
    <t>E-08.01.01-1</t>
  </si>
  <si>
    <t xml:space="preserve">  Socialinės pašalpos gavėjų skaičius, tenkantis 1000 gyventojų (asm.)</t>
  </si>
  <si>
    <t>08.01.02</t>
  </si>
  <si>
    <t>08.01.02.01</t>
  </si>
  <si>
    <t xml:space="preserve">Juodšilių seniūnijos bendruomenės socialinių paslaugų centro veiklos užtikrinimas </t>
  </si>
  <si>
    <t>SB, BĮ, VB</t>
  </si>
  <si>
    <t>R-08.01.02.01-1</t>
  </si>
  <si>
    <t xml:space="preserve"> Paslaugų gavėjų skaičius asm.</t>
  </si>
  <si>
    <t>08.01.02.02</t>
  </si>
  <si>
    <t>Paberžės socialinės globos namų veiklos užtikrinimas</t>
  </si>
  <si>
    <t>SB,  BĮ, VB</t>
  </si>
  <si>
    <t>R-08.01.02.02-1</t>
  </si>
  <si>
    <t>08.01.02.03</t>
  </si>
  <si>
    <t>Nemenčinės neįgaliųjų centro veiklos užtikrinimas</t>
  </si>
  <si>
    <t>R-08.01.02.03-1</t>
  </si>
  <si>
    <t>08.01.02.04</t>
  </si>
  <si>
    <t>Šeimos ir vaiko krizių centro  veiklos užtikrinimas</t>
  </si>
  <si>
    <t>R-08.01.02.04-1</t>
  </si>
  <si>
    <t>08.01.02.05</t>
  </si>
  <si>
    <t>Socialinę riziką patiriančių šeimų priežiūra seniūnijose</t>
  </si>
  <si>
    <t>R-08.01.02.05-1</t>
  </si>
  <si>
    <t xml:space="preserve"> Socialinę riziką patiriančių šeimų skaičius vnt.</t>
  </si>
  <si>
    <t>08.01.02.06</t>
  </si>
  <si>
    <t>Asmenims su negalia socialinės globos paslaugų  teikimas</t>
  </si>
  <si>
    <t>SB,VB</t>
  </si>
  <si>
    <t>R-08.01.02.06-1</t>
  </si>
  <si>
    <t xml:space="preserve"> Asmenų skaičius, kuriems kompensuojamos ilgalaikės (trumpalaikės) socialinės globos paslaugos įstaigose vnt.</t>
  </si>
  <si>
    <t>08.01.02.10</t>
  </si>
  <si>
    <t>Būsto ir aplinkos pritaikymas neįgaliesiems</t>
  </si>
  <si>
    <t>R-08.01.02.10-1</t>
  </si>
  <si>
    <t xml:space="preserve"> Neįgaliesiems pritaikytų būstų skaičius  asm.</t>
  </si>
  <si>
    <t>08.01.02.11</t>
  </si>
  <si>
    <t xml:space="preserve">Transporto paslaugų neįgaliesiems organizavimas </t>
  </si>
  <si>
    <t>R-08.01.02.11-1</t>
  </si>
  <si>
    <t xml:space="preserve"> Paslaugų gavėjų skaičius vnt.</t>
  </si>
  <si>
    <t>08.01.02.13</t>
  </si>
  <si>
    <t>Socialinių paslaugų teikimas seniūnijose</t>
  </si>
  <si>
    <t>R-08.01.02.13-1</t>
  </si>
  <si>
    <t xml:space="preserve"> Suteikta bendrųjų socialinių paslaugų proc.</t>
  </si>
  <si>
    <t>08.01.02.14</t>
  </si>
  <si>
    <t>Integrali pagalba (dienos socialinės globos ir slaugos asmens namuose teikimas)</t>
  </si>
  <si>
    <t>R-08.01.02.14-1</t>
  </si>
  <si>
    <t xml:space="preserve"> Asmenų gaunančių globos ir slaugos paslaugas namuose skaičius asm.</t>
  </si>
  <si>
    <t>08.01.02.15</t>
  </si>
  <si>
    <t>Šeimos ir vaiko gerovės centro išlaikymas</t>
  </si>
  <si>
    <t>SB, VB, BĮ</t>
  </si>
  <si>
    <t>R-08.01.02.15-1</t>
  </si>
  <si>
    <t>08.01.02.16</t>
  </si>
  <si>
    <t>Vilniaus rajono Socialinių paslaugų centro išlaikymas ir veiklos užtikrinimas</t>
  </si>
  <si>
    <t>R-08.01.02.16-1</t>
  </si>
  <si>
    <t>08.01.02.17</t>
  </si>
  <si>
    <t>Kuosinės socialinės globos namų išlaikymas</t>
  </si>
  <si>
    <t>R-08.01.02.17-1</t>
  </si>
  <si>
    <t>08.01.02.19</t>
  </si>
  <si>
    <t xml:space="preserve">Asmeninės pagalbos teikimas neįgaliesiems </t>
  </si>
  <si>
    <t>R-08.01.02.19-1</t>
  </si>
  <si>
    <t xml:space="preserve"> Asmeninės pagalbos gavėjų skaičius asm.</t>
  </si>
  <si>
    <t>08.01.02.20</t>
  </si>
  <si>
    <t xml:space="preserve">Asmenų su proto ir psichikos negalia grupinio gyvenimo namų  (Pikeliškių k.) veiklos užtikrinimas </t>
  </si>
  <si>
    <t>SB, BĮ</t>
  </si>
  <si>
    <t>R-08.01.02.20-1</t>
  </si>
  <si>
    <t>08.01.02.21</t>
  </si>
  <si>
    <t>Didžiosios Riešės k socialinių dirbtuvių/dienos užimtumo centro veiklos užtikrinimas</t>
  </si>
  <si>
    <t>R-08.01.02.21-1</t>
  </si>
  <si>
    <t>08.01.02.22</t>
  </si>
  <si>
    <t>Asmenų su negalia reikalų koordinavimo funkcijos atlikti</t>
  </si>
  <si>
    <t>R-08.01.02.22-1</t>
  </si>
  <si>
    <t>Panaudotos lėšos, proc.</t>
  </si>
  <si>
    <t>08.01.02.23</t>
  </si>
  <si>
    <t>Laikino atokvėpio paslaugos teikimas ir administravimas</t>
  </si>
  <si>
    <t>R-08.01.02.23-1</t>
  </si>
  <si>
    <t>Laikino atokvėpio paslaugos gavėjų skaičius, asm.</t>
  </si>
  <si>
    <t>Teikti socialines paslaugas - iš viso:</t>
  </si>
  <si>
    <t>E-08.01.02-1</t>
  </si>
  <si>
    <t>Socialinę riziką patiriančių šeimų skaičius, tenkantis 1000 gyventojų ( asm.)</t>
  </si>
  <si>
    <t>08.01.03</t>
  </si>
  <si>
    <t>08.01.03.03</t>
  </si>
  <si>
    <t>Socialinių paslaugų plėtra (Paberžės socialinės globos namai)</t>
  </si>
  <si>
    <t>2016 -2025</t>
  </si>
  <si>
    <t>R-08.01.03.03-1</t>
  </si>
  <si>
    <t xml:space="preserve"> Įkurtų socialinių paslaugų įstaigų/padalinių skaičius  vnt.</t>
  </si>
  <si>
    <t>08.01.03.08</t>
  </si>
  <si>
    <t>Bendruomeninių apgyvendinimo bei užimtumo paslaugų asmenims su proto ir (arba) psichikos negalia plėtra Vilniaus rajone</t>
  </si>
  <si>
    <t>2020 -2025</t>
  </si>
  <si>
    <t>ES, SB, VB</t>
  </si>
  <si>
    <t>R-08.01.03.08-1</t>
  </si>
  <si>
    <t xml:space="preserve"> Įrengti socialinių paslaugų teikimo objektai vnt.</t>
  </si>
  <si>
    <t>08.01.03.09</t>
  </si>
  <si>
    <t>Bendruomeninių šeimos namų funkcijų vykdymas</t>
  </si>
  <si>
    <t>2022 -2029</t>
  </si>
  <si>
    <t>R-08.01.03.09-1</t>
  </si>
  <si>
    <t>08.01.03.10</t>
  </si>
  <si>
    <t>Bendruomeninių vaikų globos namų tinklo plėtra Vilniaus rajono savivaldybėje</t>
  </si>
  <si>
    <t>2020 -2024</t>
  </si>
  <si>
    <t>ES, SB</t>
  </si>
  <si>
    <t>R-08.01.03.10-1</t>
  </si>
  <si>
    <t>Įrengtų namų skaičius, vnt.</t>
  </si>
  <si>
    <t>08.01.03.12</t>
  </si>
  <si>
    <t>VDC akredituotai vaikų dienos socialinei priežiūrai organizuoti, teikti ir administruoti</t>
  </si>
  <si>
    <t>R-08.01.03.12-1</t>
  </si>
  <si>
    <t xml:space="preserve"> VDC sk. vnt.</t>
  </si>
  <si>
    <t>R-08.01.03.12-2</t>
  </si>
  <si>
    <t xml:space="preserve"> Vaikų lankančių VDC skaičius asm.</t>
  </si>
  <si>
    <t>08.01.03.13</t>
  </si>
  <si>
    <t>Socialinės infrastruktūros plėtra Vilniaus rajone (bendruomeninių vaikų globos namų įrengimas Putiniškių k., Sudervės sen., Karklėnų k., Šatrininkų sen., Rukainių k., Rukainių sen.)</t>
  </si>
  <si>
    <t>2020 -2026</t>
  </si>
  <si>
    <t>R-08.01.03.13-1</t>
  </si>
  <si>
    <t>Įrengti socialinių paslaugų teikimo objektai</t>
  </si>
  <si>
    <t>08.01.03.14</t>
  </si>
  <si>
    <t>Neįgaliųjų dienos užimtumo centro įrengimas Vilniaus r. sav., Pagirių sen., Keturiasdešimt Totorių k., Vytauto g. 24</t>
  </si>
  <si>
    <t>2023-2027</t>
  </si>
  <si>
    <t>R-08.01.03.14-1</t>
  </si>
  <si>
    <t>08.01.03.15</t>
  </si>
  <si>
    <t>Šeiminių namų įrengimas Vilniaus r. sav. Sudervės sen., Putiniškių k.</t>
  </si>
  <si>
    <t>2023 -2027</t>
  </si>
  <si>
    <t>R-08.01.03.15-1</t>
  </si>
  <si>
    <t>08.01.03.16</t>
  </si>
  <si>
    <t>Socialinės globos namų senyvo amžiaus žmonėms įrengimas Vilniaus r. sav. Rukainių sen. Senasalio kaime</t>
  </si>
  <si>
    <t>R-08.01.03.16-1</t>
  </si>
  <si>
    <t>08.01.03.17</t>
  </si>
  <si>
    <t>Apsaugoto būsto tinklo plėtra Vilniaus rajono savivaldybėje  </t>
  </si>
  <si>
    <t>2024-2027</t>
  </si>
  <si>
    <t>R-08.01.03.17-1</t>
  </si>
  <si>
    <t xml:space="preserve"> Apsaugotų būtų skaičius, vnt.</t>
  </si>
  <si>
    <t>08.01.03.18</t>
  </si>
  <si>
    <t>Grupinio gyvenimo namų tinklo plėtra asmenims su proto ir (arba) psichikos negalia Vilniaus rajono savivaldybėje</t>
  </si>
  <si>
    <t>R-08.01.03.18-1</t>
  </si>
  <si>
    <t xml:space="preserve"> Įrengti socialinių paslaugų teikimo objektai, vnt.</t>
  </si>
  <si>
    <t>08.01.03.19</t>
  </si>
  <si>
    <t>Užsienio kilmės Lietuvos gyventojų integracijos procesų koordinavimo plėtra</t>
  </si>
  <si>
    <t>2024-2026</t>
  </si>
  <si>
    <t>VB, ES</t>
  </si>
  <si>
    <t>R-08.01.03.19-1</t>
  </si>
  <si>
    <t>Plėtoti teikiamas socialinės apsaugos paslaugas ir gerinti jų kokybę - iš viso:</t>
  </si>
  <si>
    <t>E-08.01.03-1</t>
  </si>
  <si>
    <t xml:space="preserve">  Netenkinamo poreikio socialinėms paslaugoms pokytis, lyginant su praėjusiais metais, proc.</t>
  </si>
  <si>
    <t>08.01.04</t>
  </si>
  <si>
    <t>08.01.04.01</t>
  </si>
  <si>
    <t>Užimtumo didinimo programos vykdymas</t>
  </si>
  <si>
    <t>R-08.01.04.01-1</t>
  </si>
  <si>
    <t xml:space="preserve"> Asmenys dalyvaujantys programoje asm.</t>
  </si>
  <si>
    <t>R-08.01.04.01-2</t>
  </si>
  <si>
    <t xml:space="preserve"> Įdarbinta bedarbių  asm.</t>
  </si>
  <si>
    <t>Padėti bedarbiams grįžti į darbo rinką - iš viso:</t>
  </si>
  <si>
    <t>E-08.01.04-1</t>
  </si>
  <si>
    <t xml:space="preserve">  Registruotų bedarbių ir darbingo amžiaus žmonių santykio metinis pokytis, proc.</t>
  </si>
  <si>
    <t>-0,2</t>
  </si>
  <si>
    <t>Didinti socialiai remtinų asmenų integraciją į visuomenę ir mažinti socialinę atskirtį - iš viso:</t>
  </si>
  <si>
    <t>-</t>
  </si>
  <si>
    <t>Iš viso pagal 08 programą:</t>
  </si>
  <si>
    <t xml:space="preserve">      VILNIAUS RAJONO SAVIVALDYBĖS 2024-2026 METŲ STRATEGINIO VEIKLOS PLANO 2024 METŲ ĮGYVENDINIMO ATASKAITA (SOCIALINĖS ATSKIRTIES MAŽINIMO PROGRAMA NR. 08)</t>
  </si>
  <si>
    <t>Vilniaus rajono 
savivaldybės tarybos
2025 m. rugsėjo 26 d. 
sprendimo Nr. T3-
8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</si>
</sst>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;[Red]#,##0.00"/>
  </numFmts>
  <fonts count="14" x14ac:knownFonts="1">
    <font>
      <sz val="11"/>
      <color indexed="8"/>
      <name val="Calibri"/>
      <family val="2"/>
      <charset val="186"/>
    </font>
    <font>
      <sz val="9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7"/>
      <name val="Calibri"/>
      <family val="2"/>
    </font>
    <font>
      <sz val="8"/>
      <name val="Calibri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  <charset val="186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FF88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hair">
        <color indexed="0"/>
      </right>
      <top style="thin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0"/>
      </right>
      <top style="thin">
        <color indexed="0"/>
      </top>
      <bottom style="hair">
        <color indexed="0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1" fillId="0" borderId="0">
      <alignment vertical="top" wrapText="1"/>
    </xf>
    <xf numFmtId="0" fontId="2" fillId="0" borderId="0">
      <alignment horizontal="left" vertical="center" wrapText="1"/>
    </xf>
    <xf numFmtId="0" fontId="2" fillId="0" borderId="0">
      <alignment horizontal="center" vertical="center" wrapText="1"/>
    </xf>
    <xf numFmtId="0" fontId="3" fillId="2" borderId="1">
      <alignment horizontal="center" vertical="center" textRotation="90" wrapText="1"/>
    </xf>
    <xf numFmtId="0" fontId="4" fillId="3" borderId="2">
      <alignment horizontal="center" vertical="center" textRotation="90" wrapText="1"/>
    </xf>
    <xf numFmtId="0" fontId="5" fillId="4" borderId="2">
      <alignment horizontal="center" vertical="center" wrapText="1"/>
    </xf>
    <xf numFmtId="0" fontId="1" fillId="4" borderId="2">
      <alignment horizontal="center" vertical="center" wrapText="1"/>
    </xf>
    <xf numFmtId="0" fontId="1" fillId="4" borderId="2">
      <alignment horizontal="center" vertical="center" textRotation="90" wrapText="1"/>
    </xf>
    <xf numFmtId="0" fontId="1" fillId="4" borderId="2">
      <alignment horizontal="center" vertical="center" wrapText="1"/>
    </xf>
    <xf numFmtId="0" fontId="1" fillId="4" borderId="2">
      <alignment horizontal="center" vertical="center" wrapText="1"/>
    </xf>
    <xf numFmtId="0" fontId="5" fillId="5" borderId="3">
      <alignment horizontal="center" vertical="center" wrapText="1"/>
    </xf>
    <xf numFmtId="0" fontId="3" fillId="6" borderId="3">
      <alignment horizontal="center" vertical="center" wrapText="1"/>
    </xf>
    <xf numFmtId="0" fontId="4" fillId="2" borderId="4">
      <alignment horizontal="center" vertical="center" wrapText="1"/>
    </xf>
    <xf numFmtId="0" fontId="4" fillId="2" borderId="5">
      <alignment horizontal="center" vertical="center" wrapText="1"/>
    </xf>
    <xf numFmtId="0" fontId="4" fillId="6" borderId="5">
      <alignment horizontal="center" vertical="center" wrapText="1"/>
    </xf>
    <xf numFmtId="0" fontId="4" fillId="5" borderId="4">
      <alignment horizontal="center" vertical="center" wrapText="1"/>
    </xf>
    <xf numFmtId="0" fontId="4" fillId="5" borderId="6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4" fillId="2" borderId="5">
      <alignment horizontal="center" vertical="center" wrapText="1"/>
    </xf>
    <xf numFmtId="0" fontId="4" fillId="4" borderId="5">
      <alignment horizontal="center" vertical="center" wrapText="1"/>
    </xf>
    <xf numFmtId="0" fontId="4" fillId="5" borderId="6">
      <alignment horizontal="center" vertical="center" wrapText="1"/>
    </xf>
    <xf numFmtId="0" fontId="4" fillId="2" borderId="7">
      <alignment horizontal="left" vertical="center" wrapText="1"/>
    </xf>
    <xf numFmtId="0" fontId="4" fillId="2" borderId="8">
      <alignment horizontal="right" vertical="center" wrapText="1"/>
    </xf>
    <xf numFmtId="0" fontId="4" fillId="2" borderId="5">
      <alignment horizontal="center" vertical="center"/>
    </xf>
    <xf numFmtId="0" fontId="4" fillId="2" borderId="9">
      <alignment horizontal="center" vertical="center" wrapText="1"/>
    </xf>
    <xf numFmtId="0" fontId="4" fillId="5" borderId="4">
      <alignment horizontal="center" vertical="center" wrapText="1"/>
    </xf>
    <xf numFmtId="0" fontId="6" fillId="0" borderId="10">
      <alignment horizontal="center" vertical="center" wrapText="1"/>
    </xf>
    <xf numFmtId="0" fontId="6" fillId="0" borderId="11">
      <alignment horizontal="center" vertical="center" wrapText="1"/>
    </xf>
    <xf numFmtId="0" fontId="6" fillId="0" borderId="12">
      <alignment horizontal="center" vertical="center" wrapText="1"/>
    </xf>
    <xf numFmtId="0" fontId="4" fillId="2" borderId="13">
      <alignment horizontal="center" vertical="center" wrapText="1"/>
    </xf>
    <xf numFmtId="0" fontId="4" fillId="3" borderId="5">
      <alignment horizontal="center" vertical="center" wrapText="1"/>
    </xf>
    <xf numFmtId="0" fontId="4" fillId="0" borderId="5">
      <alignment horizontal="center" vertical="center" wrapText="1"/>
    </xf>
    <xf numFmtId="0" fontId="4" fillId="0" borderId="5">
      <alignment horizontal="left" vertical="center" wrapText="1"/>
    </xf>
    <xf numFmtId="0" fontId="4" fillId="0" borderId="4">
      <alignment horizontal="left" vertical="center" wrapText="1"/>
    </xf>
    <xf numFmtId="0" fontId="4" fillId="0" borderId="7">
      <alignment horizontal="center" vertical="center" wrapText="1"/>
    </xf>
    <xf numFmtId="0" fontId="4" fillId="0" borderId="8">
      <alignment horizontal="center" vertical="center" wrapText="1"/>
    </xf>
    <xf numFmtId="0" fontId="4" fillId="0" borderId="4">
      <alignment horizontal="right" vertical="center" wrapText="1"/>
    </xf>
    <xf numFmtId="0" fontId="3" fillId="0" borderId="6">
      <alignment horizontal="left" vertical="center" wrapText="1"/>
    </xf>
    <xf numFmtId="0" fontId="4" fillId="0" borderId="5">
      <alignment horizontal="center" vertical="center" wrapText="1"/>
    </xf>
    <xf numFmtId="0" fontId="4" fillId="0" borderId="6">
      <alignment horizontal="right" vertical="center" wrapText="1"/>
    </xf>
    <xf numFmtId="0" fontId="4" fillId="3" borderId="5">
      <alignment horizontal="right" vertical="center" wrapText="1"/>
    </xf>
    <xf numFmtId="0" fontId="3" fillId="3" borderId="5">
      <alignment horizontal="center" vertical="center" wrapText="1"/>
    </xf>
    <xf numFmtId="0" fontId="4" fillId="3" borderId="4">
      <alignment horizontal="left" vertical="center" wrapText="1"/>
    </xf>
    <xf numFmtId="0" fontId="4" fillId="2" borderId="11">
      <alignment horizontal="right" vertical="center" wrapText="1"/>
    </xf>
    <xf numFmtId="0" fontId="3" fillId="2" borderId="11">
      <alignment horizontal="center" vertical="center" wrapText="1"/>
    </xf>
    <xf numFmtId="0" fontId="4" fillId="2" borderId="4">
      <alignment horizontal="left" vertical="center" wrapText="1"/>
    </xf>
    <xf numFmtId="0" fontId="1" fillId="0" borderId="0">
      <alignment horizontal="center" vertical="center" wrapText="1"/>
    </xf>
    <xf numFmtId="0" fontId="1" fillId="0" borderId="15">
      <alignment horizontal="center" vertical="center" wrapText="1"/>
    </xf>
    <xf numFmtId="0" fontId="4" fillId="0" borderId="16">
      <alignment horizontal="center" vertical="center" wrapText="1"/>
    </xf>
  </cellStyleXfs>
  <cellXfs count="56">
    <xf numFmtId="0" fontId="0" fillId="0" borderId="0" xfId="0"/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9" fillId="0" borderId="0" xfId="3" applyFont="1" applyAlignment="1">
      <alignment horizontal="left" vertical="top" wrapText="1"/>
    </xf>
    <xf numFmtId="165" fontId="8" fillId="0" borderId="0" xfId="1" applyNumberFormat="1" applyFont="1" applyAlignment="1">
      <alignment horizontal="left" vertical="top" wrapText="1"/>
    </xf>
    <xf numFmtId="4" fontId="8" fillId="0" borderId="0" xfId="1" applyNumberFormat="1" applyFont="1" applyAlignment="1">
      <alignment horizontal="left" vertical="top" wrapText="1"/>
    </xf>
    <xf numFmtId="164" fontId="9" fillId="3" borderId="14" xfId="44" applyNumberFormat="1" applyFont="1" applyBorder="1" applyAlignment="1">
      <alignment horizontal="left" vertical="top" wrapText="1"/>
    </xf>
    <xf numFmtId="0" fontId="8" fillId="7" borderId="0" xfId="1" applyFont="1" applyFill="1" applyAlignment="1">
      <alignment horizontal="left" vertical="top" wrapText="1"/>
    </xf>
    <xf numFmtId="164" fontId="9" fillId="2" borderId="14" xfId="47" applyNumberFormat="1" applyFont="1" applyBorder="1" applyAlignment="1">
      <alignment horizontal="left" vertical="top" wrapText="1"/>
    </xf>
    <xf numFmtId="164" fontId="8" fillId="0" borderId="0" xfId="1" applyNumberFormat="1" applyFont="1" applyAlignment="1">
      <alignment horizontal="left" vertical="top" wrapText="1"/>
    </xf>
    <xf numFmtId="0" fontId="8" fillId="0" borderId="14" xfId="34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164" fontId="8" fillId="0" borderId="14" xfId="34" applyNumberFormat="1" applyFont="1" applyBorder="1" applyAlignment="1">
      <alignment horizontal="left" vertical="top" wrapText="1"/>
    </xf>
    <xf numFmtId="4" fontId="8" fillId="0" borderId="14" xfId="37" applyNumberFormat="1" applyFont="1" applyBorder="1" applyAlignment="1">
      <alignment horizontal="left" vertical="top" wrapText="1"/>
    </xf>
    <xf numFmtId="4" fontId="8" fillId="0" borderId="14" xfId="34" applyNumberFormat="1" applyFont="1" applyBorder="1" applyAlignment="1">
      <alignment horizontal="left" vertical="top" wrapText="1"/>
    </xf>
    <xf numFmtId="164" fontId="8" fillId="0" borderId="14" xfId="41" applyNumberFormat="1" applyFont="1" applyBorder="1" applyAlignment="1">
      <alignment horizontal="left" vertical="top" wrapText="1"/>
    </xf>
    <xf numFmtId="164" fontId="10" fillId="0" borderId="14" xfId="34" applyNumberFormat="1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164" fontId="9" fillId="0" borderId="0" xfId="1" applyNumberFormat="1" applyFont="1" applyAlignment="1">
      <alignment horizontal="left" vertical="top" wrapText="1"/>
    </xf>
    <xf numFmtId="2" fontId="12" fillId="2" borderId="14" xfId="26" applyNumberFormat="1" applyFont="1" applyBorder="1" applyAlignment="1">
      <alignment horizontal="left" vertical="top" wrapText="1"/>
    </xf>
    <xf numFmtId="2" fontId="8" fillId="0" borderId="0" xfId="1" applyNumberFormat="1" applyFont="1" applyAlignment="1">
      <alignment horizontal="left" vertical="top" wrapText="1"/>
    </xf>
    <xf numFmtId="0" fontId="8" fillId="0" borderId="0" xfId="1" applyFont="1">
      <alignment vertical="top" wrapText="1"/>
    </xf>
    <xf numFmtId="0" fontId="9" fillId="2" borderId="14" xfId="26" applyFont="1" applyBorder="1" applyAlignment="1">
      <alignment horizontal="left" vertical="top" wrapText="1"/>
    </xf>
    <xf numFmtId="0" fontId="8" fillId="0" borderId="14" xfId="29" applyFont="1" applyBorder="1" applyAlignment="1">
      <alignment horizontal="left" vertical="top" wrapText="1"/>
    </xf>
    <xf numFmtId="165" fontId="8" fillId="0" borderId="14" xfId="1" applyNumberFormat="1" applyFont="1" applyBorder="1" applyAlignment="1">
      <alignment horizontal="left" vertical="top" wrapText="1"/>
    </xf>
    <xf numFmtId="0" fontId="8" fillId="0" borderId="14" xfId="36" applyFont="1" applyBorder="1" applyAlignment="1">
      <alignment horizontal="left" vertical="top" wrapText="1"/>
    </xf>
    <xf numFmtId="0" fontId="10" fillId="0" borderId="14" xfId="34" applyFont="1" applyBorder="1" applyAlignment="1">
      <alignment horizontal="left" vertical="top" wrapText="1"/>
    </xf>
    <xf numFmtId="2" fontId="8" fillId="0" borderId="14" xfId="1" applyNumberFormat="1" applyFont="1" applyBorder="1" applyAlignment="1">
      <alignment horizontal="left" vertical="top" wrapText="1"/>
    </xf>
    <xf numFmtId="2" fontId="12" fillId="0" borderId="0" xfId="1" applyNumberFormat="1" applyFont="1" applyAlignment="1">
      <alignment horizontal="left" vertical="top" wrapText="1"/>
    </xf>
    <xf numFmtId="164" fontId="9" fillId="2" borderId="14" xfId="47" applyNumberFormat="1" applyFont="1" applyBorder="1" applyAlignment="1" applyProtection="1">
      <alignment horizontal="left" vertical="top" wrapText="1"/>
      <protection locked="0"/>
    </xf>
    <xf numFmtId="2" fontId="8" fillId="0" borderId="14" xfId="1" applyNumberFormat="1" applyFont="1" applyBorder="1" applyAlignment="1" applyProtection="1">
      <alignment horizontal="left" vertical="top" wrapText="1"/>
      <protection locked="0"/>
    </xf>
    <xf numFmtId="2" fontId="9" fillId="3" borderId="14" xfId="44" applyNumberFormat="1" applyFont="1" applyBorder="1" applyAlignment="1" applyProtection="1">
      <alignment horizontal="left" vertical="top" wrapText="1"/>
      <protection locked="0"/>
    </xf>
    <xf numFmtId="2" fontId="8" fillId="7" borderId="14" xfId="1" applyNumberFormat="1" applyFont="1" applyFill="1" applyBorder="1" applyAlignment="1" applyProtection="1">
      <alignment horizontal="left" vertical="top" wrapText="1"/>
      <protection locked="0"/>
    </xf>
    <xf numFmtId="0" fontId="8" fillId="0" borderId="0" xfId="51" applyFont="1" applyBorder="1" applyAlignment="1">
      <alignment horizontal="left" vertical="top" wrapText="1"/>
    </xf>
    <xf numFmtId="0" fontId="8" fillId="7" borderId="0" xfId="49" applyFont="1" applyFill="1" applyAlignment="1">
      <alignment horizontal="left" vertical="top" wrapText="1"/>
    </xf>
    <xf numFmtId="0" fontId="8" fillId="0" borderId="0" xfId="50" applyFont="1" applyBorder="1" applyAlignment="1">
      <alignment horizontal="left" vertical="top" wrapText="1"/>
    </xf>
    <xf numFmtId="0" fontId="8" fillId="2" borderId="14" xfId="46" applyFont="1" applyBorder="1" applyAlignment="1">
      <alignment horizontal="right" vertical="top" wrapText="1"/>
    </xf>
    <xf numFmtId="0" fontId="8" fillId="2" borderId="14" xfId="32" applyFont="1" applyBorder="1" applyAlignment="1">
      <alignment horizontal="left" vertical="top" wrapText="1"/>
    </xf>
    <xf numFmtId="0" fontId="8" fillId="3" borderId="14" xfId="33" applyFont="1" applyBorder="1" applyAlignment="1">
      <alignment horizontal="left" vertical="top" wrapText="1"/>
    </xf>
    <xf numFmtId="0" fontId="8" fillId="0" borderId="14" xfId="34" applyFont="1" applyBorder="1" applyAlignment="1">
      <alignment horizontal="left" vertical="top" wrapText="1"/>
    </xf>
    <xf numFmtId="0" fontId="12" fillId="3" borderId="14" xfId="43" applyFont="1" applyBorder="1" applyAlignment="1">
      <alignment horizontal="right" vertical="top" wrapText="1"/>
    </xf>
    <xf numFmtId="0" fontId="12" fillId="0" borderId="17" xfId="1" applyFont="1" applyBorder="1" applyAlignment="1">
      <alignment horizontal="right" vertical="top" wrapText="1"/>
    </xf>
    <xf numFmtId="2" fontId="8" fillId="0" borderId="14" xfId="1" applyNumberFormat="1" applyFont="1" applyBorder="1" applyAlignment="1">
      <alignment horizontal="left" vertical="top" wrapText="1"/>
    </xf>
    <xf numFmtId="0" fontId="8" fillId="0" borderId="14" xfId="35" applyFont="1" applyBorder="1" applyAlignment="1">
      <alignment horizontal="left" vertical="top" wrapText="1"/>
    </xf>
    <xf numFmtId="164" fontId="8" fillId="0" borderId="14" xfId="34" applyNumberFormat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9" fillId="2" borderId="14" xfId="18" applyFont="1" applyBorder="1" applyAlignment="1">
      <alignment horizontal="left" vertical="top" wrapText="1"/>
    </xf>
    <xf numFmtId="0" fontId="9" fillId="2" borderId="14" xfId="19" applyFont="1" applyBorder="1" applyAlignment="1">
      <alignment horizontal="left" vertical="top" wrapText="1"/>
    </xf>
    <xf numFmtId="0" fontId="9" fillId="4" borderId="14" xfId="10" applyFont="1" applyBorder="1" applyAlignment="1">
      <alignment horizontal="left" vertical="top" wrapText="1"/>
    </xf>
    <xf numFmtId="0" fontId="9" fillId="4" borderId="14" xfId="7" applyFont="1" applyBorder="1" applyAlignment="1">
      <alignment horizontal="left" vertical="top" textRotation="90" wrapText="1"/>
    </xf>
    <xf numFmtId="0" fontId="13" fillId="0" borderId="0" xfId="1" applyFont="1" applyAlignment="1">
      <alignment horizontal="center" vertical="top" wrapText="1"/>
    </xf>
    <xf numFmtId="0" fontId="9" fillId="2" borderId="14" xfId="4" applyFont="1" applyBorder="1" applyAlignment="1">
      <alignment horizontal="left" vertical="top" textRotation="90" wrapText="1"/>
    </xf>
    <xf numFmtId="0" fontId="9" fillId="3" borderId="14" xfId="5" applyFont="1" applyBorder="1" applyAlignment="1">
      <alignment horizontal="left" vertical="top" textRotation="90" wrapText="1"/>
    </xf>
    <xf numFmtId="0" fontId="9" fillId="4" borderId="14" xfId="6" applyFont="1" applyBorder="1" applyAlignment="1">
      <alignment horizontal="left" vertical="top" wrapText="1"/>
    </xf>
    <xf numFmtId="0" fontId="9" fillId="4" borderId="14" xfId="8" applyFont="1" applyBorder="1" applyAlignment="1">
      <alignment horizontal="left" vertical="top" textRotation="90" wrapText="1"/>
    </xf>
    <xf numFmtId="2" fontId="12" fillId="4" borderId="14" xfId="10" applyNumberFormat="1" applyFont="1" applyBorder="1">
      <alignment horizontal="center" vertical="center" wrapText="1"/>
    </xf>
  </cellXfs>
  <cellStyles count="52">
    <cellStyle name="Default" xfId="1" xr:uid="{00000000-0005-0000-0000-000000000000}"/>
    <cellStyle name="Normal" xfId="0" builtinId="0"/>
    <cellStyle name="Plm10Confirm" xfId="49" xr:uid="{00000000-0005-0000-0000-000002000000}"/>
    <cellStyle name="Plm10ConfirmA" xfId="50" xr:uid="{00000000-0005-0000-0000-000003000000}"/>
    <cellStyle name="Plm10ConfirmB" xfId="51" xr:uid="{00000000-0005-0000-0000-000004000000}"/>
    <cellStyle name="Plm10HdrLine" xfId="2" xr:uid="{00000000-0005-0000-0000-000005000000}"/>
    <cellStyle name="SvsDataLeaf" xfId="34" xr:uid="{00000000-0005-0000-0000-000006000000}"/>
    <cellStyle name="SvsDataLeafCrtEnd" xfId="38" xr:uid="{00000000-0005-0000-0000-000007000000}"/>
    <cellStyle name="SvsDataLeafCrtName" xfId="36" xr:uid="{00000000-0005-0000-0000-000008000000}"/>
    <cellStyle name="SvsDataLeafCrtStart" xfId="37" xr:uid="{00000000-0005-0000-0000-000009000000}"/>
    <cellStyle name="SvsDataLeafDoer" xfId="42" xr:uid="{00000000-0005-0000-0000-00000A000000}"/>
    <cellStyle name="SvsDataLeafDoerIns" xfId="40" xr:uid="{00000000-0005-0000-0000-00000B000000}"/>
    <cellStyle name="SvsDataLeafLeft" xfId="35" xr:uid="{00000000-0005-0000-0000-00000C000000}"/>
    <cellStyle name="SvsDataLeafNumber" xfId="41" xr:uid="{00000000-0005-0000-0000-00000D000000}"/>
    <cellStyle name="SvsDataLeafOwner" xfId="39" xr:uid="{00000000-0005-0000-0000-00000E000000}"/>
    <cellStyle name="SvsDataLvl1" xfId="32" xr:uid="{00000000-0005-0000-0000-00000F000000}"/>
    <cellStyle name="SvsDataLvl1CrtName" xfId="48" xr:uid="{00000000-0005-0000-0000-000010000000}"/>
    <cellStyle name="SvsDataLvl1Summary" xfId="46" xr:uid="{00000000-0005-0000-0000-000011000000}"/>
    <cellStyle name="SvsDataLvl1SummFin" xfId="47" xr:uid="{00000000-0005-0000-0000-000012000000}"/>
    <cellStyle name="SvsDataLvl2" xfId="33" xr:uid="{00000000-0005-0000-0000-000013000000}"/>
    <cellStyle name="SvsDataLvl2CrtName" xfId="45" xr:uid="{00000000-0005-0000-0000-000014000000}"/>
    <cellStyle name="SvsDataLvl2Summary" xfId="43" xr:uid="{00000000-0005-0000-0000-000015000000}"/>
    <cellStyle name="SvsDataLvl2SummFin" xfId="44" xr:uid="{00000000-0005-0000-0000-000016000000}"/>
    <cellStyle name="SvsHdrColnum" xfId="30" xr:uid="{00000000-0005-0000-0000-000017000000}"/>
    <cellStyle name="SvsHdrColnumFirst" xfId="29" xr:uid="{00000000-0005-0000-0000-000018000000}"/>
    <cellStyle name="SvsHdrColnumLast" xfId="31" xr:uid="{00000000-0005-0000-0000-000019000000}"/>
    <cellStyle name="SvsHdrCrt" xfId="11" xr:uid="{00000000-0005-0000-0000-00001A000000}"/>
    <cellStyle name="SvsHdrCrtDates" xfId="15" xr:uid="{00000000-0005-0000-0000-00001B000000}"/>
    <cellStyle name="SvsHdrCrtDescFields" xfId="14" xr:uid="{00000000-0005-0000-0000-00001C000000}"/>
    <cellStyle name="SvsHdrCrtDiff" xfId="27" xr:uid="{00000000-0005-0000-0000-00001D000000}"/>
    <cellStyle name="SvsHdrCrtEnd" xfId="25" xr:uid="{00000000-0005-0000-0000-00001E000000}"/>
    <cellStyle name="SvsHdrCrtName" xfId="13" xr:uid="{00000000-0005-0000-0000-00001F000000}"/>
    <cellStyle name="SvsHdrCrtStart" xfId="24" xr:uid="{00000000-0005-0000-0000-000020000000}"/>
    <cellStyle name="SvsHdrFin" xfId="22" xr:uid="{00000000-0005-0000-0000-000021000000}"/>
    <cellStyle name="SvsHdrFinCurYear" xfId="9" xr:uid="{00000000-0005-0000-0000-000022000000}"/>
    <cellStyle name="SvsHdrFinsalt" xfId="8" xr:uid="{00000000-0005-0000-0000-000023000000}"/>
    <cellStyle name="SvsHdrFinSum" xfId="23" xr:uid="{00000000-0005-0000-0000-000024000000}"/>
    <cellStyle name="SvsHdrFinTitle" xfId="10" xr:uid="{00000000-0005-0000-0000-000025000000}"/>
    <cellStyle name="SvsHdrFinUom" xfId="26" xr:uid="{00000000-0005-0000-0000-000026000000}"/>
    <cellStyle name="SvsHdrLeaf" xfId="6" xr:uid="{00000000-0005-0000-0000-000027000000}"/>
    <cellStyle name="SvsHdrLeafDesc" xfId="20" xr:uid="{00000000-0005-0000-0000-000028000000}"/>
    <cellStyle name="SvsHdrLeafName" xfId="19" xr:uid="{00000000-0005-0000-0000-000029000000}"/>
    <cellStyle name="SvsHdrLeafNr" xfId="18" xr:uid="{00000000-0005-0000-0000-00002A000000}"/>
    <cellStyle name="SvsHdrLevelName1" xfId="4" xr:uid="{00000000-0005-0000-0000-00002B000000}"/>
    <cellStyle name="SvsHdrLevelName2" xfId="5" xr:uid="{00000000-0005-0000-0000-00002C000000}"/>
    <cellStyle name="SvsHdrPeriod" xfId="7" xr:uid="{00000000-0005-0000-0000-00002D000000}"/>
    <cellStyle name="SvsHdrPeriodDates" xfId="21" xr:uid="{00000000-0005-0000-0000-00002E000000}"/>
    <cellStyle name="SvsHdrRespDoer" xfId="17" xr:uid="{00000000-0005-0000-0000-00002F000000}"/>
    <cellStyle name="SvsHdrRespHdr" xfId="12" xr:uid="{00000000-0005-0000-0000-000030000000}"/>
    <cellStyle name="SvsHdrRespOwner" xfId="16" xr:uid="{00000000-0005-0000-0000-000031000000}"/>
    <cellStyle name="SvsHdrRespOwnerIns" xfId="28" xr:uid="{00000000-0005-0000-0000-000032000000}"/>
    <cellStyle name="SvsHeader" xfId="3" xr:uid="{00000000-0005-0000-0000-00003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5"/>
  <sheetViews>
    <sheetView tabSelected="1" topLeftCell="A2" zoomScaleNormal="100" workbookViewId="0">
      <selection activeCell="N2" sqref="N2"/>
    </sheetView>
  </sheetViews>
  <sheetFormatPr defaultColWidth="9.33203125" defaultRowHeight="10.199999999999999" x14ac:dyDescent="0.3"/>
  <cols>
    <col min="1" max="1" width="6.5546875" style="1" customWidth="1"/>
    <col min="2" max="2" width="7.5546875" style="1" customWidth="1"/>
    <col min="3" max="3" width="14.33203125" style="1" customWidth="1"/>
    <col min="4" max="4" width="33.33203125" style="1" customWidth="1"/>
    <col min="5" max="5" width="13.33203125" style="1" customWidth="1"/>
    <col min="6" max="6" width="8.6640625" style="1" customWidth="1"/>
    <col min="7" max="7" width="13.6640625" style="1" customWidth="1"/>
    <col min="8" max="8" width="10.6640625" style="1" customWidth="1"/>
    <col min="9" max="9" width="12.33203125" style="1" customWidth="1"/>
    <col min="10" max="10" width="9.6640625" style="1" customWidth="1"/>
    <col min="11" max="11" width="14" style="1" customWidth="1"/>
    <col min="12" max="12" width="20.6640625" style="1" customWidth="1"/>
    <col min="13" max="13" width="9.33203125" style="1"/>
    <col min="14" max="14" width="13.6640625" style="1" customWidth="1"/>
    <col min="15" max="16384" width="9.33203125" style="1"/>
  </cols>
  <sheetData>
    <row r="1" spans="1:14" x14ac:dyDescent="0.3">
      <c r="I1" s="20"/>
      <c r="J1" s="20"/>
      <c r="K1" s="20"/>
      <c r="L1" s="20"/>
      <c r="M1" s="20"/>
      <c r="N1" s="20"/>
    </row>
    <row r="2" spans="1:14" ht="62.25" customHeight="1" x14ac:dyDescent="0.3">
      <c r="H2" s="45"/>
      <c r="I2" s="45"/>
      <c r="N2" s="21" t="s">
        <v>259</v>
      </c>
    </row>
    <row r="3" spans="1:14" ht="11.4" customHeight="1" x14ac:dyDescent="0.3"/>
    <row r="4" spans="1:14" ht="18.75" customHeight="1" x14ac:dyDescent="0.3"/>
    <row r="5" spans="1:14" ht="10.95" customHeight="1" x14ac:dyDescent="0.3"/>
    <row r="6" spans="1:14" ht="10.199999999999999" customHeight="1" x14ac:dyDescent="0.3">
      <c r="A6" s="50" t="s">
        <v>258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1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10.5" customHeight="1" x14ac:dyDescent="0.3">
      <c r="A8" s="3"/>
      <c r="B8" s="3"/>
      <c r="C8" s="2"/>
      <c r="D8" s="2"/>
      <c r="E8" s="2"/>
      <c r="F8" s="2"/>
      <c r="G8" s="2"/>
      <c r="H8" s="2"/>
      <c r="I8" s="2"/>
    </row>
    <row r="10" spans="1:14" ht="20.399999999999999" customHeight="1" x14ac:dyDescent="0.3">
      <c r="A10" s="51" t="s">
        <v>0</v>
      </c>
      <c r="B10" s="52" t="s">
        <v>1</v>
      </c>
      <c r="C10" s="53" t="s">
        <v>2</v>
      </c>
      <c r="D10" s="53"/>
      <c r="E10" s="49" t="s">
        <v>3</v>
      </c>
      <c r="F10" s="54" t="s">
        <v>4</v>
      </c>
      <c r="G10" s="48" t="s">
        <v>5</v>
      </c>
      <c r="H10" s="48" t="s">
        <v>6</v>
      </c>
      <c r="I10" s="48" t="s">
        <v>7</v>
      </c>
      <c r="J10" s="55" t="s">
        <v>8</v>
      </c>
      <c r="K10" s="55" t="s">
        <v>9</v>
      </c>
      <c r="L10" s="55"/>
      <c r="M10" s="55"/>
      <c r="N10" s="55"/>
    </row>
    <row r="11" spans="1:14" ht="21.6" customHeight="1" x14ac:dyDescent="0.3">
      <c r="A11" s="51"/>
      <c r="B11" s="52"/>
      <c r="C11" s="53"/>
      <c r="D11" s="53"/>
      <c r="E11" s="49"/>
      <c r="F11" s="54"/>
      <c r="G11" s="48"/>
      <c r="H11" s="48"/>
      <c r="I11" s="48"/>
      <c r="J11" s="55"/>
      <c r="K11" s="55"/>
      <c r="L11" s="55"/>
      <c r="M11" s="55"/>
      <c r="N11" s="55"/>
    </row>
    <row r="12" spans="1:14" ht="18.600000000000001" customHeight="1" x14ac:dyDescent="0.3">
      <c r="A12" s="51"/>
      <c r="B12" s="52"/>
      <c r="C12" s="46" t="s">
        <v>10</v>
      </c>
      <c r="D12" s="47" t="s">
        <v>11</v>
      </c>
      <c r="E12" s="49"/>
      <c r="F12" s="54"/>
      <c r="G12" s="48"/>
      <c r="H12" s="48"/>
      <c r="I12" s="48"/>
      <c r="J12" s="55"/>
      <c r="K12" s="55"/>
      <c r="L12" s="55"/>
      <c r="M12" s="55"/>
      <c r="N12" s="55"/>
    </row>
    <row r="13" spans="1:14" ht="32.4" customHeight="1" x14ac:dyDescent="0.3">
      <c r="A13" s="51"/>
      <c r="B13" s="52"/>
      <c r="C13" s="46"/>
      <c r="D13" s="47"/>
      <c r="E13" s="49"/>
      <c r="F13" s="54"/>
      <c r="G13" s="22" t="s">
        <v>12</v>
      </c>
      <c r="H13" s="22" t="s">
        <v>12</v>
      </c>
      <c r="I13" s="22" t="s">
        <v>12</v>
      </c>
      <c r="J13" s="55"/>
      <c r="K13" s="19" t="s">
        <v>13</v>
      </c>
      <c r="L13" s="19" t="s">
        <v>14</v>
      </c>
      <c r="M13" s="19" t="s">
        <v>15</v>
      </c>
      <c r="N13" s="19" t="s">
        <v>16</v>
      </c>
    </row>
    <row r="14" spans="1:14" x14ac:dyDescent="0.3">
      <c r="A14" s="23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3">
        <v>11</v>
      </c>
      <c r="L14" s="23">
        <v>12</v>
      </c>
      <c r="M14" s="23">
        <v>13</v>
      </c>
      <c r="N14" s="23">
        <v>14</v>
      </c>
    </row>
    <row r="15" spans="1:14" ht="40.799999999999997" x14ac:dyDescent="0.3">
      <c r="A15" s="37" t="s">
        <v>17</v>
      </c>
      <c r="B15" s="38" t="s">
        <v>18</v>
      </c>
      <c r="C15" s="10" t="s">
        <v>19</v>
      </c>
      <c r="D15" s="11" t="s">
        <v>20</v>
      </c>
      <c r="E15" s="10" t="s">
        <v>21</v>
      </c>
      <c r="F15" s="26" t="s">
        <v>22</v>
      </c>
      <c r="G15" s="12">
        <v>7429.9</v>
      </c>
      <c r="H15" s="12">
        <v>8347.8799999999992</v>
      </c>
      <c r="I15" s="12">
        <v>7867.46</v>
      </c>
      <c r="J15" s="27">
        <f>I15*100/H15</f>
        <v>94.245005917670127</v>
      </c>
      <c r="K15" s="24" t="s">
        <v>23</v>
      </c>
      <c r="L15" s="24" t="s">
        <v>24</v>
      </c>
      <c r="M15" s="24">
        <v>4.9000000000000004</v>
      </c>
      <c r="N15" s="30">
        <v>4.07</v>
      </c>
    </row>
    <row r="16" spans="1:14" ht="20.399999999999999" x14ac:dyDescent="0.3">
      <c r="A16" s="37"/>
      <c r="B16" s="38"/>
      <c r="C16" s="10" t="s">
        <v>25</v>
      </c>
      <c r="D16" s="11" t="s">
        <v>26</v>
      </c>
      <c r="E16" s="10" t="s">
        <v>21</v>
      </c>
      <c r="F16" s="10" t="s">
        <v>27</v>
      </c>
      <c r="G16" s="12">
        <v>581</v>
      </c>
      <c r="H16" s="12">
        <v>581</v>
      </c>
      <c r="I16" s="12">
        <v>567.26</v>
      </c>
      <c r="J16" s="27">
        <f t="shared" ref="J16:J68" si="0">I16*100/H16</f>
        <v>97.635111876075726</v>
      </c>
      <c r="K16" s="24" t="s">
        <v>28</v>
      </c>
      <c r="L16" s="24" t="s">
        <v>29</v>
      </c>
      <c r="M16" s="24">
        <v>1245</v>
      </c>
      <c r="N16" s="30">
        <v>1246</v>
      </c>
    </row>
    <row r="17" spans="1:14" ht="40.799999999999997" x14ac:dyDescent="0.3">
      <c r="A17" s="37"/>
      <c r="B17" s="38"/>
      <c r="C17" s="10" t="s">
        <v>30</v>
      </c>
      <c r="D17" s="11" t="s">
        <v>31</v>
      </c>
      <c r="E17" s="10" t="s">
        <v>21</v>
      </c>
      <c r="F17" s="10" t="s">
        <v>32</v>
      </c>
      <c r="G17" s="12">
        <v>0</v>
      </c>
      <c r="H17" s="12">
        <v>0</v>
      </c>
      <c r="I17" s="12">
        <v>0</v>
      </c>
      <c r="J17" s="27">
        <v>0</v>
      </c>
      <c r="K17" s="24" t="s">
        <v>33</v>
      </c>
      <c r="L17" s="24" t="s">
        <v>34</v>
      </c>
      <c r="M17" s="24">
        <v>8</v>
      </c>
      <c r="N17" s="30">
        <v>8.7799999999999994</v>
      </c>
    </row>
    <row r="18" spans="1:14" ht="30.6" x14ac:dyDescent="0.3">
      <c r="A18" s="37"/>
      <c r="B18" s="38"/>
      <c r="C18" s="10" t="s">
        <v>35</v>
      </c>
      <c r="D18" s="11" t="s">
        <v>36</v>
      </c>
      <c r="E18" s="10" t="s">
        <v>21</v>
      </c>
      <c r="F18" s="10" t="s">
        <v>27</v>
      </c>
      <c r="G18" s="13">
        <v>207.2</v>
      </c>
      <c r="H18" s="13">
        <v>207.2</v>
      </c>
      <c r="I18" s="13">
        <v>190.04</v>
      </c>
      <c r="J18" s="27">
        <f t="shared" si="0"/>
        <v>91.718146718146727</v>
      </c>
      <c r="K18" s="24" t="s">
        <v>37</v>
      </c>
      <c r="L18" s="24" t="s">
        <v>38</v>
      </c>
      <c r="M18" s="24">
        <v>2100</v>
      </c>
      <c r="N18" s="30">
        <v>1261</v>
      </c>
    </row>
    <row r="19" spans="1:14" x14ac:dyDescent="0.3">
      <c r="A19" s="37"/>
      <c r="B19" s="38"/>
      <c r="C19" s="10" t="s">
        <v>39</v>
      </c>
      <c r="D19" s="11" t="s">
        <v>40</v>
      </c>
      <c r="E19" s="10" t="s">
        <v>21</v>
      </c>
      <c r="F19" s="10" t="s">
        <v>32</v>
      </c>
      <c r="G19" s="14">
        <v>80.599999999999994</v>
      </c>
      <c r="H19" s="14">
        <v>80.599999999999994</v>
      </c>
      <c r="I19" s="14">
        <v>75.53</v>
      </c>
      <c r="J19" s="27">
        <f t="shared" si="0"/>
        <v>93.709677419354847</v>
      </c>
      <c r="K19" s="24" t="s">
        <v>41</v>
      </c>
      <c r="L19" s="24" t="s">
        <v>42</v>
      </c>
      <c r="M19" s="24" t="s">
        <v>43</v>
      </c>
      <c r="N19" s="30" t="s">
        <v>256</v>
      </c>
    </row>
    <row r="20" spans="1:14" ht="20.399999999999999" x14ac:dyDescent="0.3">
      <c r="A20" s="37"/>
      <c r="B20" s="38"/>
      <c r="C20" s="10" t="s">
        <v>44</v>
      </c>
      <c r="D20" s="11" t="s">
        <v>45</v>
      </c>
      <c r="E20" s="10" t="s">
        <v>46</v>
      </c>
      <c r="F20" s="10" t="s">
        <v>22</v>
      </c>
      <c r="G20" s="12">
        <v>95.5</v>
      </c>
      <c r="H20" s="12">
        <v>95.49</v>
      </c>
      <c r="I20" s="12">
        <v>82.53</v>
      </c>
      <c r="J20" s="27">
        <f t="shared" si="0"/>
        <v>86.427898209236574</v>
      </c>
      <c r="K20" s="24" t="s">
        <v>47</v>
      </c>
      <c r="L20" s="24" t="s">
        <v>48</v>
      </c>
      <c r="M20" s="24">
        <v>90</v>
      </c>
      <c r="N20" s="30">
        <v>115</v>
      </c>
    </row>
    <row r="21" spans="1:14" ht="20.399999999999999" x14ac:dyDescent="0.3">
      <c r="A21" s="37"/>
      <c r="B21" s="38"/>
      <c r="C21" s="10" t="s">
        <v>49</v>
      </c>
      <c r="D21" s="11" t="s">
        <v>50</v>
      </c>
      <c r="E21" s="10" t="s">
        <v>46</v>
      </c>
      <c r="F21" s="10" t="s">
        <v>27</v>
      </c>
      <c r="G21" s="12">
        <v>1460.9</v>
      </c>
      <c r="H21" s="12">
        <v>1460.9</v>
      </c>
      <c r="I21" s="12">
        <v>1376.05</v>
      </c>
      <c r="J21" s="27">
        <f t="shared" si="0"/>
        <v>94.191936477513849</v>
      </c>
      <c r="K21" s="24" t="s">
        <v>51</v>
      </c>
      <c r="L21" s="24" t="s">
        <v>52</v>
      </c>
      <c r="M21" s="24">
        <v>4000</v>
      </c>
      <c r="N21" s="30">
        <v>4670</v>
      </c>
    </row>
    <row r="22" spans="1:14" ht="20.399999999999999" x14ac:dyDescent="0.3">
      <c r="A22" s="37"/>
      <c r="B22" s="38"/>
      <c r="C22" s="10" t="s">
        <v>53</v>
      </c>
      <c r="D22" s="11" t="s">
        <v>54</v>
      </c>
      <c r="E22" s="10" t="s">
        <v>21</v>
      </c>
      <c r="F22" s="10" t="s">
        <v>27</v>
      </c>
      <c r="G22" s="12">
        <v>29054.5</v>
      </c>
      <c r="H22" s="12">
        <v>0</v>
      </c>
      <c r="I22" s="12">
        <v>0</v>
      </c>
      <c r="J22" s="27">
        <v>0</v>
      </c>
      <c r="K22" s="24" t="s">
        <v>55</v>
      </c>
      <c r="L22" s="24" t="s">
        <v>56</v>
      </c>
      <c r="M22" s="24">
        <v>28502</v>
      </c>
      <c r="N22" s="30">
        <v>28502</v>
      </c>
    </row>
    <row r="23" spans="1:14" ht="30.6" x14ac:dyDescent="0.3">
      <c r="A23" s="37"/>
      <c r="B23" s="38"/>
      <c r="C23" s="10" t="s">
        <v>57</v>
      </c>
      <c r="D23" s="25" t="s">
        <v>58</v>
      </c>
      <c r="E23" s="10" t="s">
        <v>21</v>
      </c>
      <c r="F23" s="10" t="s">
        <v>27</v>
      </c>
      <c r="G23" s="12">
        <v>9265</v>
      </c>
      <c r="H23" s="12">
        <v>0</v>
      </c>
      <c r="I23" s="12">
        <v>0</v>
      </c>
      <c r="J23" s="27">
        <v>0</v>
      </c>
      <c r="K23" s="24" t="s">
        <v>59</v>
      </c>
      <c r="L23" s="24" t="s">
        <v>60</v>
      </c>
      <c r="M23" s="24">
        <v>3280</v>
      </c>
      <c r="N23" s="30">
        <v>3500</v>
      </c>
    </row>
    <row r="24" spans="1:14" ht="20.399999999999999" x14ac:dyDescent="0.3">
      <c r="A24" s="37"/>
      <c r="B24" s="38"/>
      <c r="C24" s="10" t="s">
        <v>61</v>
      </c>
      <c r="D24" s="11" t="s">
        <v>62</v>
      </c>
      <c r="E24" s="10" t="s">
        <v>46</v>
      </c>
      <c r="F24" s="10" t="s">
        <v>32</v>
      </c>
      <c r="G24" s="15">
        <v>787</v>
      </c>
      <c r="H24" s="15">
        <v>787</v>
      </c>
      <c r="I24" s="15">
        <v>780.23</v>
      </c>
      <c r="J24" s="27">
        <f t="shared" si="0"/>
        <v>99.139771283354506</v>
      </c>
      <c r="K24" s="24" t="s">
        <v>63</v>
      </c>
      <c r="L24" s="24" t="s">
        <v>64</v>
      </c>
      <c r="M24" s="24">
        <v>800000</v>
      </c>
      <c r="N24" s="30">
        <v>780229</v>
      </c>
    </row>
    <row r="25" spans="1:14" ht="30.6" x14ac:dyDescent="0.3">
      <c r="A25" s="37"/>
      <c r="B25" s="38"/>
      <c r="C25" s="10" t="s">
        <v>65</v>
      </c>
      <c r="D25" s="11" t="s">
        <v>66</v>
      </c>
      <c r="E25" s="10" t="s">
        <v>46</v>
      </c>
      <c r="F25" s="10" t="s">
        <v>27</v>
      </c>
      <c r="G25" s="12">
        <v>60.9</v>
      </c>
      <c r="H25" s="12">
        <v>60.9</v>
      </c>
      <c r="I25" s="12">
        <v>53.68</v>
      </c>
      <c r="J25" s="27">
        <f t="shared" si="0"/>
        <v>88.144499178981945</v>
      </c>
      <c r="K25" s="24" t="s">
        <v>67</v>
      </c>
      <c r="L25" s="24" t="s">
        <v>68</v>
      </c>
      <c r="M25" s="24">
        <v>40</v>
      </c>
      <c r="N25" s="30">
        <v>38</v>
      </c>
    </row>
    <row r="26" spans="1:14" ht="20.399999999999999" x14ac:dyDescent="0.3">
      <c r="A26" s="37"/>
      <c r="B26" s="38"/>
      <c r="C26" s="10" t="s">
        <v>69</v>
      </c>
      <c r="D26" s="11" t="s">
        <v>70</v>
      </c>
      <c r="E26" s="10" t="s">
        <v>71</v>
      </c>
      <c r="F26" s="10" t="s">
        <v>72</v>
      </c>
      <c r="G26" s="16">
        <v>111.4</v>
      </c>
      <c r="H26" s="16">
        <v>114.9</v>
      </c>
      <c r="I26" s="12">
        <v>114.13</v>
      </c>
      <c r="J26" s="27">
        <f t="shared" si="0"/>
        <v>99.329852045256743</v>
      </c>
      <c r="K26" s="24" t="s">
        <v>73</v>
      </c>
      <c r="L26" s="24" t="s">
        <v>74</v>
      </c>
      <c r="M26" s="24">
        <v>51</v>
      </c>
      <c r="N26" s="30">
        <v>51</v>
      </c>
    </row>
    <row r="27" spans="1:14" ht="40.799999999999997" x14ac:dyDescent="0.3">
      <c r="A27" s="37"/>
      <c r="B27" s="38"/>
      <c r="C27" s="10" t="s">
        <v>75</v>
      </c>
      <c r="D27" s="11" t="s">
        <v>76</v>
      </c>
      <c r="E27" s="10" t="s">
        <v>21</v>
      </c>
      <c r="F27" s="10" t="s">
        <v>27</v>
      </c>
      <c r="G27" s="12">
        <v>10</v>
      </c>
      <c r="H27" s="12">
        <v>10</v>
      </c>
      <c r="I27" s="12">
        <v>6.37</v>
      </c>
      <c r="J27" s="27">
        <f t="shared" si="0"/>
        <v>63.7</v>
      </c>
      <c r="K27" s="24" t="s">
        <v>77</v>
      </c>
      <c r="L27" s="24" t="s">
        <v>78</v>
      </c>
      <c r="M27" s="24">
        <v>9</v>
      </c>
      <c r="N27" s="30">
        <v>9</v>
      </c>
    </row>
    <row r="28" spans="1:14" x14ac:dyDescent="0.3">
      <c r="A28" s="37"/>
      <c r="B28" s="38"/>
      <c r="C28" s="10" t="s">
        <v>79</v>
      </c>
      <c r="D28" s="11" t="s">
        <v>80</v>
      </c>
      <c r="E28" s="10" t="s">
        <v>46</v>
      </c>
      <c r="F28" s="10" t="s">
        <v>32</v>
      </c>
      <c r="G28" s="12">
        <v>100</v>
      </c>
      <c r="H28" s="12">
        <v>100</v>
      </c>
      <c r="I28" s="12">
        <v>98.92</v>
      </c>
      <c r="J28" s="27">
        <f t="shared" si="0"/>
        <v>98.92</v>
      </c>
      <c r="K28" s="24" t="s">
        <v>81</v>
      </c>
      <c r="L28" s="24" t="s">
        <v>82</v>
      </c>
      <c r="M28" s="24">
        <v>0</v>
      </c>
      <c r="N28" s="30">
        <v>0</v>
      </c>
    </row>
    <row r="29" spans="1:14" ht="30.6" x14ac:dyDescent="0.3">
      <c r="A29" s="37"/>
      <c r="B29" s="38"/>
      <c r="C29" s="10" t="s">
        <v>83</v>
      </c>
      <c r="D29" s="11" t="s">
        <v>84</v>
      </c>
      <c r="E29" s="10" t="s">
        <v>21</v>
      </c>
      <c r="F29" s="10" t="s">
        <v>32</v>
      </c>
      <c r="G29" s="12">
        <v>343</v>
      </c>
      <c r="H29" s="12">
        <v>343</v>
      </c>
      <c r="I29" s="12">
        <v>338.51</v>
      </c>
      <c r="J29" s="27">
        <f t="shared" si="0"/>
        <v>98.690962099125358</v>
      </c>
      <c r="K29" s="24" t="s">
        <v>85</v>
      </c>
      <c r="L29" s="24" t="s">
        <v>86</v>
      </c>
      <c r="M29" s="24">
        <v>25</v>
      </c>
      <c r="N29" s="30">
        <v>38</v>
      </c>
    </row>
    <row r="30" spans="1:14" ht="40.799999999999997" x14ac:dyDescent="0.3">
      <c r="A30" s="37"/>
      <c r="B30" s="38"/>
      <c r="C30" s="10" t="s">
        <v>87</v>
      </c>
      <c r="D30" s="11" t="s">
        <v>88</v>
      </c>
      <c r="E30" s="10" t="s">
        <v>46</v>
      </c>
      <c r="F30" s="10" t="s">
        <v>32</v>
      </c>
      <c r="G30" s="12">
        <v>35</v>
      </c>
      <c r="H30" s="12">
        <v>35</v>
      </c>
      <c r="I30" s="12">
        <v>25.27</v>
      </c>
      <c r="J30" s="27">
        <f t="shared" si="0"/>
        <v>72.2</v>
      </c>
      <c r="K30" s="24" t="s">
        <v>89</v>
      </c>
      <c r="L30" s="24" t="s">
        <v>90</v>
      </c>
      <c r="M30" s="24">
        <v>75</v>
      </c>
      <c r="N30" s="30">
        <v>72.2</v>
      </c>
    </row>
    <row r="31" spans="1:14" ht="20.399999999999999" x14ac:dyDescent="0.3">
      <c r="A31" s="37"/>
      <c r="B31" s="38"/>
      <c r="C31" s="10" t="s">
        <v>91</v>
      </c>
      <c r="D31" s="11" t="s">
        <v>92</v>
      </c>
      <c r="E31" s="10" t="s">
        <v>21</v>
      </c>
      <c r="F31" s="10" t="s">
        <v>32</v>
      </c>
      <c r="G31" s="12">
        <v>170</v>
      </c>
      <c r="H31" s="12">
        <v>89.4</v>
      </c>
      <c r="I31" s="12">
        <v>57.19</v>
      </c>
      <c r="J31" s="27">
        <f t="shared" si="0"/>
        <v>63.970917225950778</v>
      </c>
      <c r="K31" s="24" t="s">
        <v>93</v>
      </c>
      <c r="L31" s="24" t="s">
        <v>94</v>
      </c>
      <c r="M31" s="24">
        <v>90</v>
      </c>
      <c r="N31" s="30">
        <v>90</v>
      </c>
    </row>
    <row r="32" spans="1:14" ht="20.399999999999999" x14ac:dyDescent="0.3">
      <c r="A32" s="37"/>
      <c r="B32" s="38"/>
      <c r="C32" s="10" t="s">
        <v>95</v>
      </c>
      <c r="D32" s="11" t="s">
        <v>96</v>
      </c>
      <c r="E32" s="10" t="s">
        <v>21</v>
      </c>
      <c r="F32" s="10" t="s">
        <v>32</v>
      </c>
      <c r="G32" s="12">
        <v>7</v>
      </c>
      <c r="H32" s="12">
        <v>7</v>
      </c>
      <c r="I32" s="12">
        <v>4.0199999999999996</v>
      </c>
      <c r="J32" s="27">
        <f t="shared" si="0"/>
        <v>57.428571428571423</v>
      </c>
      <c r="K32" s="24" t="s">
        <v>97</v>
      </c>
      <c r="L32" s="24" t="s">
        <v>78</v>
      </c>
      <c r="M32" s="24">
        <v>10</v>
      </c>
      <c r="N32" s="30">
        <v>10</v>
      </c>
    </row>
    <row r="33" spans="1:14" ht="40.799999999999997" x14ac:dyDescent="0.3">
      <c r="A33" s="37"/>
      <c r="B33" s="38"/>
      <c r="C33" s="10" t="s">
        <v>98</v>
      </c>
      <c r="D33" s="11" t="s">
        <v>99</v>
      </c>
      <c r="E33" s="10" t="s">
        <v>100</v>
      </c>
      <c r="F33" s="10" t="s">
        <v>27</v>
      </c>
      <c r="G33" s="12">
        <v>0</v>
      </c>
      <c r="H33" s="12">
        <v>0</v>
      </c>
      <c r="I33" s="12">
        <v>0</v>
      </c>
      <c r="J33" s="27">
        <v>0</v>
      </c>
      <c r="K33" s="24" t="s">
        <v>101</v>
      </c>
      <c r="L33" s="24" t="s">
        <v>102</v>
      </c>
      <c r="M33" s="24">
        <v>0</v>
      </c>
      <c r="N33" s="30">
        <v>0</v>
      </c>
    </row>
    <row r="34" spans="1:14" ht="21" customHeight="1" x14ac:dyDescent="0.3">
      <c r="A34" s="37"/>
      <c r="B34" s="38"/>
      <c r="C34" s="10" t="s">
        <v>103</v>
      </c>
      <c r="D34" s="11" t="s">
        <v>104</v>
      </c>
      <c r="E34" s="10" t="s">
        <v>21</v>
      </c>
      <c r="F34" s="10" t="s">
        <v>32</v>
      </c>
      <c r="G34" s="12">
        <v>0</v>
      </c>
      <c r="H34" s="12">
        <v>0</v>
      </c>
      <c r="I34" s="12">
        <v>0</v>
      </c>
      <c r="J34" s="27">
        <v>0</v>
      </c>
      <c r="K34" s="24" t="s">
        <v>105</v>
      </c>
      <c r="L34" s="24" t="s">
        <v>106</v>
      </c>
      <c r="M34" s="24">
        <v>100</v>
      </c>
      <c r="N34" s="30">
        <v>100</v>
      </c>
    </row>
    <row r="35" spans="1:14" ht="30.6" x14ac:dyDescent="0.3">
      <c r="A35" s="37"/>
      <c r="B35" s="38"/>
      <c r="C35" s="40" t="s">
        <v>107</v>
      </c>
      <c r="D35" s="40"/>
      <c r="E35" s="40"/>
      <c r="F35" s="40"/>
      <c r="G35" s="6">
        <f>SUM(G15:G34)</f>
        <v>49798.9</v>
      </c>
      <c r="H35" s="6">
        <f t="shared" ref="H35:I35" si="1">SUM(H15:H34)</f>
        <v>12320.269999999999</v>
      </c>
      <c r="I35" s="6">
        <f t="shared" si="1"/>
        <v>11637.190000000002</v>
      </c>
      <c r="J35" s="6">
        <f t="shared" si="0"/>
        <v>94.455640988387458</v>
      </c>
      <c r="K35" s="6" t="s">
        <v>108</v>
      </c>
      <c r="L35" s="6" t="s">
        <v>109</v>
      </c>
      <c r="M35" s="6">
        <v>25</v>
      </c>
      <c r="N35" s="31">
        <v>31</v>
      </c>
    </row>
    <row r="36" spans="1:14" ht="21.6" customHeight="1" x14ac:dyDescent="0.3">
      <c r="A36" s="37"/>
      <c r="B36" s="38" t="s">
        <v>110</v>
      </c>
      <c r="C36" s="10" t="s">
        <v>111</v>
      </c>
      <c r="D36" s="11" t="s">
        <v>112</v>
      </c>
      <c r="E36" s="10" t="s">
        <v>21</v>
      </c>
      <c r="F36" s="26" t="s">
        <v>113</v>
      </c>
      <c r="G36" s="12">
        <v>1515.4</v>
      </c>
      <c r="H36" s="12">
        <v>1515.4</v>
      </c>
      <c r="I36" s="12">
        <v>1538.76</v>
      </c>
      <c r="J36" s="27">
        <f t="shared" si="0"/>
        <v>101.54150719282038</v>
      </c>
      <c r="K36" s="24" t="s">
        <v>114</v>
      </c>
      <c r="L36" s="24" t="s">
        <v>115</v>
      </c>
      <c r="M36" s="24">
        <v>65</v>
      </c>
      <c r="N36" s="30">
        <v>65</v>
      </c>
    </row>
    <row r="37" spans="1:14" x14ac:dyDescent="0.3">
      <c r="A37" s="37"/>
      <c r="B37" s="38"/>
      <c r="C37" s="10" t="s">
        <v>116</v>
      </c>
      <c r="D37" s="11" t="s">
        <v>117</v>
      </c>
      <c r="E37" s="10" t="s">
        <v>21</v>
      </c>
      <c r="F37" s="26" t="s">
        <v>118</v>
      </c>
      <c r="G37" s="12">
        <v>792</v>
      </c>
      <c r="H37" s="12">
        <v>786.5</v>
      </c>
      <c r="I37" s="12">
        <v>758.81</v>
      </c>
      <c r="J37" s="27">
        <f t="shared" si="0"/>
        <v>96.47933884297521</v>
      </c>
      <c r="K37" s="24" t="s">
        <v>119</v>
      </c>
      <c r="L37" s="24" t="s">
        <v>115</v>
      </c>
      <c r="M37" s="24">
        <v>39</v>
      </c>
      <c r="N37" s="30">
        <v>44</v>
      </c>
    </row>
    <row r="38" spans="1:14" x14ac:dyDescent="0.3">
      <c r="A38" s="37"/>
      <c r="B38" s="38"/>
      <c r="C38" s="10" t="s">
        <v>120</v>
      </c>
      <c r="D38" s="11" t="s">
        <v>121</v>
      </c>
      <c r="E38" s="10" t="s">
        <v>21</v>
      </c>
      <c r="F38" s="26" t="s">
        <v>113</v>
      </c>
      <c r="G38" s="12">
        <v>430.5</v>
      </c>
      <c r="H38" s="12">
        <v>430.5</v>
      </c>
      <c r="I38" s="12">
        <v>411.16</v>
      </c>
      <c r="J38" s="27">
        <f t="shared" si="0"/>
        <v>95.507549361207893</v>
      </c>
      <c r="K38" s="24" t="s">
        <v>122</v>
      </c>
      <c r="L38" s="24" t="s">
        <v>115</v>
      </c>
      <c r="M38" s="24">
        <v>43</v>
      </c>
      <c r="N38" s="30">
        <v>43</v>
      </c>
    </row>
    <row r="39" spans="1:14" x14ac:dyDescent="0.3">
      <c r="A39" s="37"/>
      <c r="B39" s="38"/>
      <c r="C39" s="10" t="s">
        <v>123</v>
      </c>
      <c r="D39" s="11" t="s">
        <v>124</v>
      </c>
      <c r="E39" s="10" t="s">
        <v>21</v>
      </c>
      <c r="F39" s="26" t="s">
        <v>113</v>
      </c>
      <c r="G39" s="12">
        <v>1390.5</v>
      </c>
      <c r="H39" s="12">
        <v>1390.5</v>
      </c>
      <c r="I39" s="12">
        <v>1312.67</v>
      </c>
      <c r="J39" s="27">
        <f t="shared" si="0"/>
        <v>94.402732829917298</v>
      </c>
      <c r="K39" s="24" t="s">
        <v>125</v>
      </c>
      <c r="L39" s="24" t="s">
        <v>115</v>
      </c>
      <c r="M39" s="24">
        <v>360</v>
      </c>
      <c r="N39" s="30">
        <v>350</v>
      </c>
    </row>
    <row r="40" spans="1:14" ht="20.399999999999999" x14ac:dyDescent="0.3">
      <c r="A40" s="37"/>
      <c r="B40" s="38"/>
      <c r="C40" s="10" t="s">
        <v>126</v>
      </c>
      <c r="D40" s="11" t="s">
        <v>127</v>
      </c>
      <c r="E40" s="10" t="s">
        <v>46</v>
      </c>
      <c r="F40" s="10" t="s">
        <v>27</v>
      </c>
      <c r="G40" s="12">
        <v>1072</v>
      </c>
      <c r="H40" s="12">
        <v>1072</v>
      </c>
      <c r="I40" s="12">
        <v>1009.66</v>
      </c>
      <c r="J40" s="27">
        <f t="shared" si="0"/>
        <v>94.184701492537314</v>
      </c>
      <c r="K40" s="24" t="s">
        <v>128</v>
      </c>
      <c r="L40" s="24" t="s">
        <v>129</v>
      </c>
      <c r="M40" s="24">
        <v>535</v>
      </c>
      <c r="N40" s="30">
        <v>606</v>
      </c>
    </row>
    <row r="41" spans="1:14" ht="40.799999999999997" x14ac:dyDescent="0.3">
      <c r="A41" s="37"/>
      <c r="B41" s="38"/>
      <c r="C41" s="10" t="s">
        <v>130</v>
      </c>
      <c r="D41" s="11" t="s">
        <v>131</v>
      </c>
      <c r="E41" s="10" t="s">
        <v>21</v>
      </c>
      <c r="F41" s="10" t="s">
        <v>132</v>
      </c>
      <c r="G41" s="12">
        <v>3395.2</v>
      </c>
      <c r="H41" s="12">
        <v>3349.4</v>
      </c>
      <c r="I41" s="12">
        <v>3219.06</v>
      </c>
      <c r="J41" s="27">
        <f t="shared" si="0"/>
        <v>96.108556756433984</v>
      </c>
      <c r="K41" s="24" t="s">
        <v>133</v>
      </c>
      <c r="L41" s="24" t="s">
        <v>134</v>
      </c>
      <c r="M41" s="24">
        <v>225</v>
      </c>
      <c r="N41" s="30">
        <v>314</v>
      </c>
    </row>
    <row r="42" spans="1:14" ht="20.399999999999999" x14ac:dyDescent="0.3">
      <c r="A42" s="37"/>
      <c r="B42" s="38"/>
      <c r="C42" s="10" t="s">
        <v>135</v>
      </c>
      <c r="D42" s="11" t="s">
        <v>136</v>
      </c>
      <c r="E42" s="10" t="s">
        <v>21</v>
      </c>
      <c r="F42" s="10" t="s">
        <v>132</v>
      </c>
      <c r="G42" s="12">
        <v>272.2</v>
      </c>
      <c r="H42" s="12">
        <v>272.2</v>
      </c>
      <c r="I42" s="12">
        <v>271.93</v>
      </c>
      <c r="J42" s="27">
        <f t="shared" si="0"/>
        <v>99.900808229243211</v>
      </c>
      <c r="K42" s="24" t="s">
        <v>137</v>
      </c>
      <c r="L42" s="24" t="s">
        <v>138</v>
      </c>
      <c r="M42" s="24">
        <v>12</v>
      </c>
      <c r="N42" s="30">
        <v>20</v>
      </c>
    </row>
    <row r="43" spans="1:14" x14ac:dyDescent="0.3">
      <c r="A43" s="37"/>
      <c r="B43" s="38"/>
      <c r="C43" s="10" t="s">
        <v>139</v>
      </c>
      <c r="D43" s="11" t="s">
        <v>140</v>
      </c>
      <c r="E43" s="10" t="s">
        <v>21</v>
      </c>
      <c r="F43" s="10" t="s">
        <v>32</v>
      </c>
      <c r="G43" s="12">
        <v>136</v>
      </c>
      <c r="H43" s="12">
        <v>136.5</v>
      </c>
      <c r="I43" s="12">
        <v>130.06</v>
      </c>
      <c r="J43" s="27">
        <f t="shared" si="0"/>
        <v>95.282051282051285</v>
      </c>
      <c r="K43" s="24" t="s">
        <v>141</v>
      </c>
      <c r="L43" s="24" t="s">
        <v>142</v>
      </c>
      <c r="M43" s="24">
        <v>120</v>
      </c>
      <c r="N43" s="30">
        <v>145</v>
      </c>
    </row>
    <row r="44" spans="1:14" ht="20.399999999999999" x14ac:dyDescent="0.3">
      <c r="A44" s="37"/>
      <c r="B44" s="38"/>
      <c r="C44" s="10" t="s">
        <v>143</v>
      </c>
      <c r="D44" s="11" t="s">
        <v>144</v>
      </c>
      <c r="E44" s="10" t="s">
        <v>21</v>
      </c>
      <c r="F44" s="10" t="s">
        <v>32</v>
      </c>
      <c r="G44" s="12">
        <v>822.9</v>
      </c>
      <c r="H44" s="12">
        <v>0</v>
      </c>
      <c r="I44" s="12">
        <v>0</v>
      </c>
      <c r="J44" s="27">
        <v>0</v>
      </c>
      <c r="K44" s="24" t="s">
        <v>145</v>
      </c>
      <c r="L44" s="24" t="s">
        <v>146</v>
      </c>
      <c r="M44" s="24">
        <v>100</v>
      </c>
      <c r="N44" s="30">
        <v>100</v>
      </c>
    </row>
    <row r="45" spans="1:14" ht="43.95" customHeight="1" x14ac:dyDescent="0.3">
      <c r="A45" s="37"/>
      <c r="B45" s="38"/>
      <c r="C45" s="10" t="s">
        <v>147</v>
      </c>
      <c r="D45" s="11" t="s">
        <v>148</v>
      </c>
      <c r="E45" s="10" t="s">
        <v>21</v>
      </c>
      <c r="F45" s="10" t="s">
        <v>32</v>
      </c>
      <c r="G45" s="12">
        <v>0</v>
      </c>
      <c r="H45" s="12">
        <v>0</v>
      </c>
      <c r="I45" s="12">
        <v>0</v>
      </c>
      <c r="J45" s="27">
        <v>0</v>
      </c>
      <c r="K45" s="24" t="s">
        <v>149</v>
      </c>
      <c r="L45" s="24" t="s">
        <v>150</v>
      </c>
      <c r="M45" s="24">
        <v>100</v>
      </c>
      <c r="N45" s="30">
        <v>120</v>
      </c>
    </row>
    <row r="46" spans="1:14" x14ac:dyDescent="0.3">
      <c r="A46" s="37"/>
      <c r="B46" s="38"/>
      <c r="C46" s="10" t="s">
        <v>151</v>
      </c>
      <c r="D46" s="11" t="s">
        <v>152</v>
      </c>
      <c r="E46" s="10" t="s">
        <v>21</v>
      </c>
      <c r="F46" s="10" t="s">
        <v>153</v>
      </c>
      <c r="G46" s="16">
        <v>1523.7</v>
      </c>
      <c r="H46" s="16">
        <v>1523.7</v>
      </c>
      <c r="I46" s="16">
        <v>1506.06</v>
      </c>
      <c r="J46" s="27">
        <f t="shared" si="0"/>
        <v>98.842291789722381</v>
      </c>
      <c r="K46" s="24" t="s">
        <v>154</v>
      </c>
      <c r="L46" s="24" t="s">
        <v>115</v>
      </c>
      <c r="M46" s="24">
        <v>450</v>
      </c>
      <c r="N46" s="30">
        <v>459</v>
      </c>
    </row>
    <row r="47" spans="1:14" ht="24" customHeight="1" x14ac:dyDescent="0.3">
      <c r="A47" s="37"/>
      <c r="B47" s="38"/>
      <c r="C47" s="10" t="s">
        <v>155</v>
      </c>
      <c r="D47" s="11" t="s">
        <v>156</v>
      </c>
      <c r="E47" s="10" t="s">
        <v>21</v>
      </c>
      <c r="F47" s="10" t="s">
        <v>153</v>
      </c>
      <c r="G47" s="12">
        <v>986.3</v>
      </c>
      <c r="H47" s="12">
        <v>986.3</v>
      </c>
      <c r="I47" s="12">
        <v>957.58</v>
      </c>
      <c r="J47" s="27">
        <f t="shared" si="0"/>
        <v>97.088107066815368</v>
      </c>
      <c r="K47" s="24" t="s">
        <v>157</v>
      </c>
      <c r="L47" s="24" t="s">
        <v>115</v>
      </c>
      <c r="M47" s="24">
        <v>10575</v>
      </c>
      <c r="N47" s="30">
        <v>3148</v>
      </c>
    </row>
    <row r="48" spans="1:14" x14ac:dyDescent="0.3">
      <c r="A48" s="37"/>
      <c r="B48" s="38"/>
      <c r="C48" s="10" t="s">
        <v>158</v>
      </c>
      <c r="D48" s="11" t="s">
        <v>159</v>
      </c>
      <c r="E48" s="10" t="s">
        <v>46</v>
      </c>
      <c r="F48" s="10" t="s">
        <v>153</v>
      </c>
      <c r="G48" s="12">
        <v>628.9</v>
      </c>
      <c r="H48" s="12">
        <v>628.9</v>
      </c>
      <c r="I48" s="12">
        <v>526.04999999999995</v>
      </c>
      <c r="J48" s="27">
        <f t="shared" si="0"/>
        <v>83.646048656384153</v>
      </c>
      <c r="K48" s="24" t="s">
        <v>160</v>
      </c>
      <c r="L48" s="24" t="s">
        <v>115</v>
      </c>
      <c r="M48" s="24">
        <v>25</v>
      </c>
      <c r="N48" s="30">
        <v>33</v>
      </c>
    </row>
    <row r="49" spans="1:14" s="7" customFormat="1" ht="20.399999999999999" x14ac:dyDescent="0.3">
      <c r="A49" s="37"/>
      <c r="B49" s="38"/>
      <c r="C49" s="10" t="s">
        <v>161</v>
      </c>
      <c r="D49" s="11" t="s">
        <v>162</v>
      </c>
      <c r="E49" s="10" t="s">
        <v>21</v>
      </c>
      <c r="F49" s="10" t="s">
        <v>27</v>
      </c>
      <c r="G49" s="12">
        <v>117.3</v>
      </c>
      <c r="H49" s="12">
        <v>117.3</v>
      </c>
      <c r="I49" s="12">
        <v>0</v>
      </c>
      <c r="J49" s="27">
        <f t="shared" si="0"/>
        <v>0</v>
      </c>
      <c r="K49" s="24" t="s">
        <v>163</v>
      </c>
      <c r="L49" s="24" t="s">
        <v>164</v>
      </c>
      <c r="M49" s="24">
        <v>15</v>
      </c>
      <c r="N49" s="32">
        <v>14</v>
      </c>
    </row>
    <row r="50" spans="1:14" s="7" customFormat="1" ht="22.95" customHeight="1" x14ac:dyDescent="0.3">
      <c r="A50" s="37"/>
      <c r="B50" s="38"/>
      <c r="C50" s="10" t="s">
        <v>165</v>
      </c>
      <c r="D50" s="11" t="s">
        <v>166</v>
      </c>
      <c r="E50" s="26" t="s">
        <v>21</v>
      </c>
      <c r="F50" s="26" t="s">
        <v>167</v>
      </c>
      <c r="G50" s="12">
        <v>13.5</v>
      </c>
      <c r="H50" s="12">
        <v>83</v>
      </c>
      <c r="I50" s="12">
        <v>79.099999999999994</v>
      </c>
      <c r="J50" s="27">
        <f t="shared" si="0"/>
        <v>95.301204819277103</v>
      </c>
      <c r="K50" s="24" t="s">
        <v>168</v>
      </c>
      <c r="L50" s="24" t="s">
        <v>142</v>
      </c>
      <c r="M50" s="24">
        <v>10</v>
      </c>
      <c r="N50" s="32">
        <v>5</v>
      </c>
    </row>
    <row r="51" spans="1:14" s="7" customFormat="1" ht="20.399999999999999" x14ac:dyDescent="0.3">
      <c r="A51" s="37"/>
      <c r="B51" s="38"/>
      <c r="C51" s="10" t="s">
        <v>169</v>
      </c>
      <c r="D51" s="11" t="s">
        <v>170</v>
      </c>
      <c r="E51" s="26" t="s">
        <v>21</v>
      </c>
      <c r="F51" s="26" t="s">
        <v>167</v>
      </c>
      <c r="G51" s="12">
        <v>0</v>
      </c>
      <c r="H51" s="12">
        <v>0</v>
      </c>
      <c r="I51" s="12">
        <v>0</v>
      </c>
      <c r="J51" s="27">
        <v>0</v>
      </c>
      <c r="K51" s="24" t="s">
        <v>171</v>
      </c>
      <c r="L51" s="24" t="s">
        <v>142</v>
      </c>
      <c r="M51" s="24">
        <v>32</v>
      </c>
      <c r="N51" s="32">
        <v>0</v>
      </c>
    </row>
    <row r="52" spans="1:14" s="7" customFormat="1" ht="20.399999999999999" x14ac:dyDescent="0.3">
      <c r="A52" s="37"/>
      <c r="B52" s="38"/>
      <c r="C52" s="10" t="s">
        <v>172</v>
      </c>
      <c r="D52" s="11" t="s">
        <v>173</v>
      </c>
      <c r="E52" s="26" t="s">
        <v>21</v>
      </c>
      <c r="F52" s="26" t="s">
        <v>27</v>
      </c>
      <c r="G52" s="12">
        <v>26.4</v>
      </c>
      <c r="H52" s="12">
        <v>26.38</v>
      </c>
      <c r="I52" s="12">
        <v>26.38</v>
      </c>
      <c r="J52" s="27">
        <f t="shared" si="0"/>
        <v>100</v>
      </c>
      <c r="K52" s="24" t="s">
        <v>174</v>
      </c>
      <c r="L52" s="24" t="s">
        <v>175</v>
      </c>
      <c r="M52" s="24">
        <v>100</v>
      </c>
      <c r="N52" s="32">
        <v>100</v>
      </c>
    </row>
    <row r="53" spans="1:14" s="7" customFormat="1" ht="20.399999999999999" x14ac:dyDescent="0.3">
      <c r="A53" s="37"/>
      <c r="B53" s="38"/>
      <c r="C53" s="10" t="s">
        <v>176</v>
      </c>
      <c r="D53" s="11" t="s">
        <v>177</v>
      </c>
      <c r="E53" s="26" t="s">
        <v>21</v>
      </c>
      <c r="F53" s="26" t="s">
        <v>27</v>
      </c>
      <c r="G53" s="12">
        <v>306.60000000000002</v>
      </c>
      <c r="H53" s="12">
        <v>306.60000000000002</v>
      </c>
      <c r="I53" s="12">
        <v>0</v>
      </c>
      <c r="J53" s="27">
        <f t="shared" si="0"/>
        <v>0</v>
      </c>
      <c r="K53" s="24" t="s">
        <v>178</v>
      </c>
      <c r="L53" s="24" t="s">
        <v>179</v>
      </c>
      <c r="M53" s="24">
        <v>2</v>
      </c>
      <c r="N53" s="32">
        <v>0</v>
      </c>
    </row>
    <row r="54" spans="1:14" ht="35.4" customHeight="1" x14ac:dyDescent="0.3">
      <c r="A54" s="37"/>
      <c r="B54" s="38"/>
      <c r="C54" s="40" t="s">
        <v>180</v>
      </c>
      <c r="D54" s="40"/>
      <c r="E54" s="40"/>
      <c r="F54" s="40"/>
      <c r="G54" s="6">
        <f>SUM(G36:G53)</f>
        <v>13429.399999999998</v>
      </c>
      <c r="H54" s="6">
        <f>SUM(H36:H53)</f>
        <v>12625.179999999998</v>
      </c>
      <c r="I54" s="6">
        <f>SUM(I36:I53)</f>
        <v>11747.279999999997</v>
      </c>
      <c r="J54" s="6">
        <f t="shared" si="0"/>
        <v>93.046435773588968</v>
      </c>
      <c r="K54" s="6" t="s">
        <v>181</v>
      </c>
      <c r="L54" s="6" t="s">
        <v>182</v>
      </c>
      <c r="M54" s="6">
        <v>4.5</v>
      </c>
      <c r="N54" s="31">
        <v>5.12</v>
      </c>
    </row>
    <row r="55" spans="1:14" ht="20.399999999999999" x14ac:dyDescent="0.3">
      <c r="A55" s="37"/>
      <c r="B55" s="38" t="s">
        <v>183</v>
      </c>
      <c r="C55" s="10" t="s">
        <v>184</v>
      </c>
      <c r="D55" s="11" t="s">
        <v>185</v>
      </c>
      <c r="E55" s="10" t="s">
        <v>186</v>
      </c>
      <c r="F55" s="10" t="s">
        <v>167</v>
      </c>
      <c r="G55" s="16">
        <v>921.4</v>
      </c>
      <c r="H55" s="16">
        <v>921.4</v>
      </c>
      <c r="I55" s="16">
        <v>137.19999999999999</v>
      </c>
      <c r="J55" s="27">
        <f t="shared" si="0"/>
        <v>14.890384197959625</v>
      </c>
      <c r="K55" s="24" t="s">
        <v>187</v>
      </c>
      <c r="L55" s="24" t="s">
        <v>188</v>
      </c>
      <c r="M55" s="24">
        <v>0</v>
      </c>
      <c r="N55" s="30">
        <v>0</v>
      </c>
    </row>
    <row r="56" spans="1:14" ht="30.6" x14ac:dyDescent="0.3">
      <c r="A56" s="37"/>
      <c r="B56" s="38"/>
      <c r="C56" s="10" t="s">
        <v>189</v>
      </c>
      <c r="D56" s="11" t="s">
        <v>190</v>
      </c>
      <c r="E56" s="10" t="s">
        <v>191</v>
      </c>
      <c r="F56" s="10" t="s">
        <v>192</v>
      </c>
      <c r="G56" s="12">
        <v>933</v>
      </c>
      <c r="H56" s="12">
        <v>929.2</v>
      </c>
      <c r="I56" s="12">
        <v>920.77</v>
      </c>
      <c r="J56" s="27">
        <f t="shared" si="0"/>
        <v>99.092767972449408</v>
      </c>
      <c r="K56" s="24" t="s">
        <v>193</v>
      </c>
      <c r="L56" s="24" t="s">
        <v>194</v>
      </c>
      <c r="M56" s="24">
        <v>1</v>
      </c>
      <c r="N56" s="30">
        <v>1</v>
      </c>
    </row>
    <row r="57" spans="1:14" x14ac:dyDescent="0.3">
      <c r="A57" s="37"/>
      <c r="B57" s="38"/>
      <c r="C57" s="10" t="s">
        <v>195</v>
      </c>
      <c r="D57" s="11" t="s">
        <v>196</v>
      </c>
      <c r="E57" s="10" t="s">
        <v>197</v>
      </c>
      <c r="F57" s="10" t="s">
        <v>27</v>
      </c>
      <c r="G57" s="12">
        <v>50</v>
      </c>
      <c r="H57" s="12">
        <v>50</v>
      </c>
      <c r="I57" s="12">
        <v>44.47</v>
      </c>
      <c r="J57" s="27">
        <f t="shared" si="0"/>
        <v>88.94</v>
      </c>
      <c r="K57" s="24" t="s">
        <v>198</v>
      </c>
      <c r="L57" s="24" t="s">
        <v>115</v>
      </c>
      <c r="M57" s="24">
        <v>195</v>
      </c>
      <c r="N57" s="30">
        <v>605</v>
      </c>
    </row>
    <row r="58" spans="1:14" ht="20.399999999999999" x14ac:dyDescent="0.3">
      <c r="A58" s="37"/>
      <c r="B58" s="38"/>
      <c r="C58" s="10" t="s">
        <v>199</v>
      </c>
      <c r="D58" s="11" t="s">
        <v>200</v>
      </c>
      <c r="E58" s="10" t="s">
        <v>201</v>
      </c>
      <c r="F58" s="10" t="s">
        <v>202</v>
      </c>
      <c r="G58" s="12">
        <v>56</v>
      </c>
      <c r="H58" s="12">
        <v>56</v>
      </c>
      <c r="I58" s="12">
        <v>56</v>
      </c>
      <c r="J58" s="27">
        <f t="shared" si="0"/>
        <v>100</v>
      </c>
      <c r="K58" s="24" t="s">
        <v>203</v>
      </c>
      <c r="L58" s="24" t="s">
        <v>204</v>
      </c>
      <c r="M58" s="24">
        <v>2</v>
      </c>
      <c r="N58" s="30">
        <v>2</v>
      </c>
    </row>
    <row r="59" spans="1:14" ht="22.2" customHeight="1" x14ac:dyDescent="0.3">
      <c r="A59" s="37"/>
      <c r="B59" s="38"/>
      <c r="C59" s="39" t="s">
        <v>205</v>
      </c>
      <c r="D59" s="43" t="s">
        <v>206</v>
      </c>
      <c r="E59" s="39" t="s">
        <v>46</v>
      </c>
      <c r="F59" s="39" t="s">
        <v>22</v>
      </c>
      <c r="G59" s="44">
        <v>424.4</v>
      </c>
      <c r="H59" s="44">
        <v>425.03</v>
      </c>
      <c r="I59" s="44">
        <v>407.77</v>
      </c>
      <c r="J59" s="42">
        <f t="shared" si="0"/>
        <v>95.93911018045786</v>
      </c>
      <c r="K59" s="24" t="s">
        <v>207</v>
      </c>
      <c r="L59" s="24" t="s">
        <v>208</v>
      </c>
      <c r="M59" s="24">
        <v>13</v>
      </c>
      <c r="N59" s="30">
        <v>15</v>
      </c>
    </row>
    <row r="60" spans="1:14" ht="30" customHeight="1" x14ac:dyDescent="0.3">
      <c r="A60" s="37"/>
      <c r="B60" s="38"/>
      <c r="C60" s="39"/>
      <c r="D60" s="43"/>
      <c r="E60" s="39"/>
      <c r="F60" s="39"/>
      <c r="G60" s="44"/>
      <c r="H60" s="44"/>
      <c r="I60" s="44"/>
      <c r="J60" s="42" t="e">
        <f t="shared" si="0"/>
        <v>#DIV/0!</v>
      </c>
      <c r="K60" s="24" t="s">
        <v>209</v>
      </c>
      <c r="L60" s="24" t="s">
        <v>210</v>
      </c>
      <c r="M60" s="24">
        <v>279</v>
      </c>
      <c r="N60" s="30">
        <v>322</v>
      </c>
    </row>
    <row r="61" spans="1:14" ht="41.25" customHeight="1" x14ac:dyDescent="0.3">
      <c r="A61" s="37"/>
      <c r="B61" s="38"/>
      <c r="C61" s="10" t="s">
        <v>211</v>
      </c>
      <c r="D61" s="11" t="s">
        <v>212</v>
      </c>
      <c r="E61" s="10" t="s">
        <v>213</v>
      </c>
      <c r="F61" s="10" t="s">
        <v>32</v>
      </c>
      <c r="G61" s="12">
        <v>4.2</v>
      </c>
      <c r="H61" s="12">
        <v>4.2</v>
      </c>
      <c r="I61" s="12">
        <v>4.13</v>
      </c>
      <c r="J61" s="27">
        <f t="shared" si="0"/>
        <v>98.333333333333329</v>
      </c>
      <c r="K61" s="24" t="s">
        <v>214</v>
      </c>
      <c r="L61" s="24" t="s">
        <v>215</v>
      </c>
      <c r="M61" s="24">
        <v>1</v>
      </c>
      <c r="N61" s="30">
        <v>1</v>
      </c>
    </row>
    <row r="62" spans="1:14" ht="30.6" x14ac:dyDescent="0.3">
      <c r="A62" s="37"/>
      <c r="B62" s="38"/>
      <c r="C62" s="10" t="s">
        <v>216</v>
      </c>
      <c r="D62" s="17" t="s">
        <v>217</v>
      </c>
      <c r="E62" s="10" t="s">
        <v>218</v>
      </c>
      <c r="F62" s="10" t="s">
        <v>32</v>
      </c>
      <c r="G62" s="16">
        <v>20</v>
      </c>
      <c r="H62" s="16">
        <v>12.8</v>
      </c>
      <c r="I62" s="16">
        <v>12.81</v>
      </c>
      <c r="J62" s="27">
        <f t="shared" si="0"/>
        <v>100.078125</v>
      </c>
      <c r="K62" s="24" t="s">
        <v>219</v>
      </c>
      <c r="L62" s="24" t="s">
        <v>188</v>
      </c>
      <c r="M62" s="24">
        <v>0</v>
      </c>
      <c r="N62" s="30">
        <v>0</v>
      </c>
    </row>
    <row r="63" spans="1:14" ht="20.399999999999999" x14ac:dyDescent="0.3">
      <c r="A63" s="37"/>
      <c r="B63" s="38"/>
      <c r="C63" s="10" t="s">
        <v>220</v>
      </c>
      <c r="D63" s="17" t="s">
        <v>221</v>
      </c>
      <c r="E63" s="10" t="s">
        <v>222</v>
      </c>
      <c r="F63" s="10" t="s">
        <v>32</v>
      </c>
      <c r="G63" s="12">
        <v>181</v>
      </c>
      <c r="H63" s="12">
        <v>81</v>
      </c>
      <c r="I63" s="12">
        <v>80.02</v>
      </c>
      <c r="J63" s="27">
        <f t="shared" si="0"/>
        <v>98.790123456790127</v>
      </c>
      <c r="K63" s="24" t="s">
        <v>223</v>
      </c>
      <c r="L63" s="24" t="s">
        <v>194</v>
      </c>
      <c r="M63" s="24">
        <v>0</v>
      </c>
      <c r="N63" s="30">
        <v>0</v>
      </c>
    </row>
    <row r="64" spans="1:14" ht="30.6" x14ac:dyDescent="0.3">
      <c r="A64" s="37"/>
      <c r="B64" s="38"/>
      <c r="C64" s="10" t="s">
        <v>224</v>
      </c>
      <c r="D64" s="11" t="s">
        <v>225</v>
      </c>
      <c r="E64" s="10" t="s">
        <v>218</v>
      </c>
      <c r="F64" s="10" t="s">
        <v>32</v>
      </c>
      <c r="G64" s="16">
        <v>33.799999999999997</v>
      </c>
      <c r="H64" s="16">
        <v>5</v>
      </c>
      <c r="I64" s="16">
        <v>4.4800000000000004</v>
      </c>
      <c r="J64" s="27">
        <f t="shared" si="0"/>
        <v>89.600000000000009</v>
      </c>
      <c r="K64" s="24" t="s">
        <v>226</v>
      </c>
      <c r="L64" s="24" t="s">
        <v>188</v>
      </c>
      <c r="M64" s="24">
        <v>0</v>
      </c>
      <c r="N64" s="30">
        <v>0</v>
      </c>
    </row>
    <row r="65" spans="1:14" ht="20.399999999999999" x14ac:dyDescent="0.3">
      <c r="A65" s="37"/>
      <c r="B65" s="38"/>
      <c r="C65" s="10" t="s">
        <v>227</v>
      </c>
      <c r="D65" s="11" t="s">
        <v>228</v>
      </c>
      <c r="E65" s="26" t="s">
        <v>229</v>
      </c>
      <c r="F65" s="26" t="s">
        <v>32</v>
      </c>
      <c r="G65" s="16">
        <v>0</v>
      </c>
      <c r="H65" s="16">
        <v>2.5</v>
      </c>
      <c r="I65" s="16">
        <v>0</v>
      </c>
      <c r="J65" s="27">
        <f t="shared" si="0"/>
        <v>0</v>
      </c>
      <c r="K65" s="24" t="s">
        <v>230</v>
      </c>
      <c r="L65" s="24" t="s">
        <v>231</v>
      </c>
      <c r="M65" s="24">
        <v>0</v>
      </c>
      <c r="N65" s="30">
        <v>0</v>
      </c>
    </row>
    <row r="66" spans="1:14" ht="30.6" x14ac:dyDescent="0.3">
      <c r="A66" s="37"/>
      <c r="B66" s="38"/>
      <c r="C66" s="10" t="s">
        <v>232</v>
      </c>
      <c r="D66" s="11" t="s">
        <v>233</v>
      </c>
      <c r="E66" s="26" t="s">
        <v>229</v>
      </c>
      <c r="F66" s="26" t="s">
        <v>32</v>
      </c>
      <c r="G66" s="16">
        <v>5</v>
      </c>
      <c r="H66" s="16">
        <v>5</v>
      </c>
      <c r="I66" s="16">
        <v>0</v>
      </c>
      <c r="J66" s="27">
        <f t="shared" si="0"/>
        <v>0</v>
      </c>
      <c r="K66" s="24" t="s">
        <v>234</v>
      </c>
      <c r="L66" s="24" t="s">
        <v>235</v>
      </c>
      <c r="M66" s="24">
        <v>0</v>
      </c>
      <c r="N66" s="30">
        <v>0</v>
      </c>
    </row>
    <row r="67" spans="1:14" ht="25.95" customHeight="1" x14ac:dyDescent="0.3">
      <c r="A67" s="37"/>
      <c r="B67" s="38"/>
      <c r="C67" s="10" t="s">
        <v>236</v>
      </c>
      <c r="D67" s="11" t="s">
        <v>237</v>
      </c>
      <c r="E67" s="26" t="s">
        <v>238</v>
      </c>
      <c r="F67" s="26" t="s">
        <v>239</v>
      </c>
      <c r="G67" s="16">
        <v>10</v>
      </c>
      <c r="H67" s="16">
        <v>10</v>
      </c>
      <c r="I67" s="16">
        <v>2.6</v>
      </c>
      <c r="J67" s="27">
        <f t="shared" si="0"/>
        <v>26</v>
      </c>
      <c r="K67" s="24" t="s">
        <v>240</v>
      </c>
      <c r="L67" s="24" t="s">
        <v>175</v>
      </c>
      <c r="M67" s="24">
        <v>80</v>
      </c>
      <c r="N67" s="30">
        <v>26</v>
      </c>
    </row>
    <row r="68" spans="1:14" ht="42" customHeight="1" x14ac:dyDescent="0.3">
      <c r="A68" s="37"/>
      <c r="B68" s="38"/>
      <c r="C68" s="40" t="s">
        <v>241</v>
      </c>
      <c r="D68" s="40"/>
      <c r="E68" s="40"/>
      <c r="F68" s="40"/>
      <c r="G68" s="6">
        <f>SUM(G55:G67)</f>
        <v>2638.8</v>
      </c>
      <c r="H68" s="6">
        <f t="shared" ref="H68:I68" si="2">SUM(H55:H67)</f>
        <v>2502.13</v>
      </c>
      <c r="I68" s="6">
        <f t="shared" si="2"/>
        <v>1670.25</v>
      </c>
      <c r="J68" s="6">
        <f t="shared" si="0"/>
        <v>66.753126336361419</v>
      </c>
      <c r="K68" s="6" t="s">
        <v>242</v>
      </c>
      <c r="L68" s="6" t="s">
        <v>243</v>
      </c>
      <c r="M68" s="6">
        <v>-3</v>
      </c>
      <c r="N68" s="31">
        <v>-3</v>
      </c>
    </row>
    <row r="69" spans="1:14" ht="20.399999999999999" x14ac:dyDescent="0.3">
      <c r="A69" s="37"/>
      <c r="B69" s="38" t="s">
        <v>244</v>
      </c>
      <c r="C69" s="39" t="s">
        <v>245</v>
      </c>
      <c r="D69" s="43" t="s">
        <v>246</v>
      </c>
      <c r="E69" s="39" t="s">
        <v>21</v>
      </c>
      <c r="F69" s="39" t="s">
        <v>27</v>
      </c>
      <c r="G69" s="44">
        <v>356.4</v>
      </c>
      <c r="H69" s="44">
        <v>356.4</v>
      </c>
      <c r="I69" s="44">
        <v>352.31</v>
      </c>
      <c r="J69" s="42">
        <f t="shared" ref="J69:J73" si="3">I69*100/H69</f>
        <v>98.852413019079691</v>
      </c>
      <c r="K69" s="24" t="s">
        <v>247</v>
      </c>
      <c r="L69" s="24" t="s">
        <v>248</v>
      </c>
      <c r="M69" s="24">
        <v>100</v>
      </c>
      <c r="N69" s="30">
        <v>69</v>
      </c>
    </row>
    <row r="70" spans="1:14" ht="15.6" customHeight="1" x14ac:dyDescent="0.3">
      <c r="A70" s="37"/>
      <c r="B70" s="38"/>
      <c r="C70" s="39"/>
      <c r="D70" s="43"/>
      <c r="E70" s="39"/>
      <c r="F70" s="39"/>
      <c r="G70" s="44"/>
      <c r="H70" s="44"/>
      <c r="I70" s="44"/>
      <c r="J70" s="42" t="e">
        <f t="shared" si="3"/>
        <v>#DIV/0!</v>
      </c>
      <c r="K70" s="24" t="s">
        <v>249</v>
      </c>
      <c r="L70" s="24" t="s">
        <v>250</v>
      </c>
      <c r="M70" s="24">
        <v>50</v>
      </c>
      <c r="N70" s="30">
        <v>77</v>
      </c>
    </row>
    <row r="71" spans="1:14" ht="36" customHeight="1" x14ac:dyDescent="0.3">
      <c r="A71" s="37"/>
      <c r="B71" s="38"/>
      <c r="C71" s="40" t="s">
        <v>251</v>
      </c>
      <c r="D71" s="40"/>
      <c r="E71" s="40"/>
      <c r="F71" s="40"/>
      <c r="G71" s="6">
        <f>SUM(G69)</f>
        <v>356.4</v>
      </c>
      <c r="H71" s="6">
        <f t="shared" ref="H71:I71" si="4">SUM(H69)</f>
        <v>356.4</v>
      </c>
      <c r="I71" s="6">
        <f t="shared" si="4"/>
        <v>352.31</v>
      </c>
      <c r="J71" s="6">
        <f t="shared" si="3"/>
        <v>98.852413019079691</v>
      </c>
      <c r="K71" s="6" t="s">
        <v>252</v>
      </c>
      <c r="L71" s="6" t="s">
        <v>253</v>
      </c>
      <c r="M71" s="6" t="s">
        <v>254</v>
      </c>
      <c r="N71" s="31">
        <v>-0.5</v>
      </c>
    </row>
    <row r="72" spans="1:14" x14ac:dyDescent="0.3">
      <c r="A72" s="37"/>
      <c r="B72" s="36" t="s">
        <v>255</v>
      </c>
      <c r="C72" s="36"/>
      <c r="D72" s="36"/>
      <c r="E72" s="36"/>
      <c r="F72" s="36"/>
      <c r="G72" s="8">
        <f>G71+G68+G54+G35</f>
        <v>66223.5</v>
      </c>
      <c r="H72" s="8">
        <f>H71+H68+H54+H35</f>
        <v>27803.979999999996</v>
      </c>
      <c r="I72" s="8">
        <f>I71+I68+I54+I35</f>
        <v>25407.03</v>
      </c>
      <c r="J72" s="8">
        <f t="shared" si="3"/>
        <v>91.379111911316301</v>
      </c>
      <c r="K72" s="8"/>
      <c r="L72" s="8"/>
      <c r="M72" s="8"/>
      <c r="N72" s="29"/>
    </row>
    <row r="73" spans="1:14" x14ac:dyDescent="0.3">
      <c r="E73" s="41" t="s">
        <v>257</v>
      </c>
      <c r="F73" s="41"/>
      <c r="G73" s="18">
        <f>G72</f>
        <v>66223.5</v>
      </c>
      <c r="H73" s="18">
        <f t="shared" ref="H73:I73" si="5">H72</f>
        <v>27803.979999999996</v>
      </c>
      <c r="I73" s="18">
        <f t="shared" si="5"/>
        <v>25407.03</v>
      </c>
      <c r="J73" s="28">
        <f t="shared" si="3"/>
        <v>91.379111911316301</v>
      </c>
      <c r="K73" s="4"/>
      <c r="L73" s="4"/>
      <c r="M73" s="4"/>
    </row>
    <row r="74" spans="1:14" x14ac:dyDescent="0.3">
      <c r="G74" s="9"/>
      <c r="H74" s="9"/>
      <c r="I74" s="9"/>
    </row>
    <row r="75" spans="1:14" x14ac:dyDescent="0.3">
      <c r="G75" s="9"/>
      <c r="H75" s="9"/>
      <c r="I75" s="9"/>
    </row>
    <row r="76" spans="1:14" s="7" customFormat="1" x14ac:dyDescent="0.3">
      <c r="A76" s="34"/>
      <c r="B76" s="34"/>
      <c r="C76" s="34"/>
      <c r="D76" s="34"/>
    </row>
    <row r="78" spans="1:14" x14ac:dyDescent="0.3">
      <c r="A78" s="35"/>
      <c r="B78" s="35"/>
      <c r="C78" s="35"/>
      <c r="D78" s="35"/>
      <c r="H78" s="5"/>
      <c r="I78" s="5"/>
    </row>
    <row r="79" spans="1:14" x14ac:dyDescent="0.3">
      <c r="A79" s="33"/>
      <c r="B79" s="33"/>
      <c r="C79" s="33"/>
      <c r="D79" s="33"/>
    </row>
    <row r="80" spans="1:14" x14ac:dyDescent="0.3">
      <c r="H80" s="5"/>
      <c r="I80" s="5"/>
    </row>
    <row r="81" spans="1:9" x14ac:dyDescent="0.3">
      <c r="A81" s="35"/>
      <c r="B81" s="35"/>
      <c r="C81" s="35"/>
      <c r="D81" s="35"/>
    </row>
    <row r="82" spans="1:9" x14ac:dyDescent="0.3">
      <c r="A82" s="33"/>
      <c r="B82" s="33"/>
      <c r="C82" s="33"/>
      <c r="D82" s="33"/>
    </row>
    <row r="84" spans="1:9" x14ac:dyDescent="0.3">
      <c r="A84" s="35"/>
      <c r="B84" s="35"/>
      <c r="C84" s="35"/>
      <c r="D84" s="35"/>
      <c r="H84" s="5"/>
      <c r="I84" s="5"/>
    </row>
    <row r="85" spans="1:9" x14ac:dyDescent="0.3">
      <c r="A85" s="33"/>
      <c r="B85" s="33"/>
      <c r="C85" s="33"/>
      <c r="D85" s="33"/>
      <c r="H85" s="5"/>
      <c r="I85" s="5"/>
    </row>
  </sheetData>
  <mergeCells count="48">
    <mergeCell ref="H2:I2"/>
    <mergeCell ref="C12:C13"/>
    <mergeCell ref="D12:D13"/>
    <mergeCell ref="G10:G12"/>
    <mergeCell ref="I10:I12"/>
    <mergeCell ref="E10:E13"/>
    <mergeCell ref="H10:H12"/>
    <mergeCell ref="A6:N7"/>
    <mergeCell ref="A10:A13"/>
    <mergeCell ref="B10:B13"/>
    <mergeCell ref="C10:D11"/>
    <mergeCell ref="F10:F13"/>
    <mergeCell ref="J10:J13"/>
    <mergeCell ref="K10:N12"/>
    <mergeCell ref="C54:F54"/>
    <mergeCell ref="G69:G70"/>
    <mergeCell ref="I69:I70"/>
    <mergeCell ref="H69:H70"/>
    <mergeCell ref="E69:E70"/>
    <mergeCell ref="G59:G60"/>
    <mergeCell ref="I59:I60"/>
    <mergeCell ref="H59:H60"/>
    <mergeCell ref="J69:J70"/>
    <mergeCell ref="J59:J60"/>
    <mergeCell ref="A79:D79"/>
    <mergeCell ref="C59:C60"/>
    <mergeCell ref="B69:B71"/>
    <mergeCell ref="D59:D60"/>
    <mergeCell ref="C68:F68"/>
    <mergeCell ref="D69:D70"/>
    <mergeCell ref="E59:E60"/>
    <mergeCell ref="F59:F60"/>
    <mergeCell ref="A85:D85"/>
    <mergeCell ref="A76:D76"/>
    <mergeCell ref="A82:D82"/>
    <mergeCell ref="A84:D84"/>
    <mergeCell ref="B72:F72"/>
    <mergeCell ref="A81:D81"/>
    <mergeCell ref="A78:D78"/>
    <mergeCell ref="A15:A72"/>
    <mergeCell ref="B15:B35"/>
    <mergeCell ref="B55:B68"/>
    <mergeCell ref="B36:B54"/>
    <mergeCell ref="F69:F70"/>
    <mergeCell ref="C35:F35"/>
    <mergeCell ref="C71:F71"/>
    <mergeCell ref="C69:C70"/>
    <mergeCell ref="E73:F73"/>
  </mergeCells>
  <phoneticPr fontId="7" type="noConversion"/>
  <pageMargins left="0.74803149606299213" right="0.74803149606299213" top="0.98425196850393704" bottom="0.65" header="0.51181102362204722" footer="0.51181102362204722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 Socialinės atskirties maž...</vt:lpstr>
      <vt:lpstr>'08 Socialinės atskirties maž...'!Print_Area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Justyna Greitiun-Zaranka</cp:lastModifiedBy>
  <cp:revision/>
  <cp:lastPrinted>2025-07-31T14:14:04Z</cp:lastPrinted>
  <dcterms:created xsi:type="dcterms:W3CDTF">2017-03-20T14:30:23Z</dcterms:created>
  <dcterms:modified xsi:type="dcterms:W3CDTF">2025-09-25T14:39:16Z</dcterms:modified>
  <cp:category/>
  <cp:contentStatus/>
</cp:coreProperties>
</file>